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9\1903_Pristavba-kompresorovny-budovy-P_LDF-MENDELU\03_DUR+DSP+DPS\00_profesanti\07_rozpocet\RZP-uprava-zimni-obdobi\"/>
    </mc:Choice>
  </mc:AlternateContent>
  <xr:revisionPtr revIDLastSave="0" documentId="13_ncr:1_{D1901587-12B5-4D01-BBD9-F8028C0E6CC1}" xr6:coauthVersionLast="36" xr6:coauthVersionMax="44" xr10:uidLastSave="{00000000-0000-0000-0000-000000000000}"/>
  <bookViews>
    <workbookView xWindow="-289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Pol'!$A$1:$U$206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 l="1"/>
  <c r="F39" i="1"/>
  <c r="F40" i="1" s="1"/>
  <c r="AC196" i="12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7" i="12"/>
  <c r="M17" i="12" s="1"/>
  <c r="I17" i="12"/>
  <c r="K17" i="12"/>
  <c r="O17" i="12"/>
  <c r="Q17" i="12"/>
  <c r="U17" i="12"/>
  <c r="G22" i="12"/>
  <c r="I22" i="12"/>
  <c r="K22" i="12"/>
  <c r="M22" i="12"/>
  <c r="O22" i="12"/>
  <c r="Q22" i="12"/>
  <c r="U22" i="12"/>
  <c r="G24" i="12"/>
  <c r="M24" i="12" s="1"/>
  <c r="I24" i="12"/>
  <c r="K24" i="12"/>
  <c r="O24" i="12"/>
  <c r="Q24" i="12"/>
  <c r="U24" i="12"/>
  <c r="G28" i="12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4" i="12"/>
  <c r="M44" i="12" s="1"/>
  <c r="I44" i="12"/>
  <c r="K44" i="12"/>
  <c r="O44" i="12"/>
  <c r="Q44" i="12"/>
  <c r="U44" i="12"/>
  <c r="G46" i="12"/>
  <c r="I46" i="12"/>
  <c r="K46" i="12"/>
  <c r="M46" i="12"/>
  <c r="O46" i="12"/>
  <c r="Q46" i="12"/>
  <c r="U46" i="12"/>
  <c r="G48" i="12"/>
  <c r="I48" i="12"/>
  <c r="K48" i="12"/>
  <c r="M48" i="12"/>
  <c r="O48" i="12"/>
  <c r="Q48" i="12"/>
  <c r="U48" i="12"/>
  <c r="G51" i="12"/>
  <c r="I51" i="12"/>
  <c r="I45" i="12" s="1"/>
  <c r="K51" i="12"/>
  <c r="O51" i="12"/>
  <c r="Q51" i="12"/>
  <c r="U51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60" i="12"/>
  <c r="M60" i="12" s="1"/>
  <c r="I60" i="12"/>
  <c r="K60" i="12"/>
  <c r="O60" i="12"/>
  <c r="Q60" i="12"/>
  <c r="U60" i="12"/>
  <c r="G62" i="12"/>
  <c r="M62" i="12" s="1"/>
  <c r="I62" i="12"/>
  <c r="K62" i="12"/>
  <c r="O62" i="12"/>
  <c r="Q62" i="12"/>
  <c r="U62" i="12"/>
  <c r="G65" i="12"/>
  <c r="I65" i="12"/>
  <c r="K65" i="12"/>
  <c r="M65" i="12"/>
  <c r="O65" i="12"/>
  <c r="Q65" i="12"/>
  <c r="U65" i="12"/>
  <c r="G66" i="12"/>
  <c r="I66" i="12"/>
  <c r="K66" i="12"/>
  <c r="O66" i="12"/>
  <c r="Q66" i="12"/>
  <c r="U66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4" i="12"/>
  <c r="M74" i="12" s="1"/>
  <c r="I74" i="12"/>
  <c r="K74" i="12"/>
  <c r="O74" i="12"/>
  <c r="Q74" i="12"/>
  <c r="U74" i="12"/>
  <c r="G76" i="12"/>
  <c r="M76" i="12" s="1"/>
  <c r="I76" i="12"/>
  <c r="K76" i="12"/>
  <c r="O76" i="12"/>
  <c r="Q76" i="12"/>
  <c r="U76" i="12"/>
  <c r="G79" i="12"/>
  <c r="I79" i="12"/>
  <c r="K79" i="12"/>
  <c r="K78" i="12" s="1"/>
  <c r="O79" i="12"/>
  <c r="O78" i="12" s="1"/>
  <c r="Q79" i="12"/>
  <c r="U79" i="12"/>
  <c r="G81" i="12"/>
  <c r="M81" i="12" s="1"/>
  <c r="I81" i="12"/>
  <c r="I78" i="12" s="1"/>
  <c r="K81" i="12"/>
  <c r="O81" i="12"/>
  <c r="Q81" i="12"/>
  <c r="Q78" i="12" s="1"/>
  <c r="U81" i="12"/>
  <c r="U78" i="12" s="1"/>
  <c r="K82" i="12"/>
  <c r="O82" i="12"/>
  <c r="U82" i="12"/>
  <c r="G83" i="12"/>
  <c r="I83" i="12"/>
  <c r="I82" i="12" s="1"/>
  <c r="K83" i="12"/>
  <c r="O83" i="12"/>
  <c r="Q83" i="12"/>
  <c r="Q82" i="12" s="1"/>
  <c r="U83" i="12"/>
  <c r="G85" i="12"/>
  <c r="M85" i="12" s="1"/>
  <c r="I85" i="12"/>
  <c r="K85" i="12"/>
  <c r="O85" i="12"/>
  <c r="Q85" i="12"/>
  <c r="U85" i="12"/>
  <c r="G88" i="12"/>
  <c r="M88" i="12" s="1"/>
  <c r="I88" i="12"/>
  <c r="K88" i="12"/>
  <c r="O88" i="12"/>
  <c r="Q88" i="12"/>
  <c r="U88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5" i="12"/>
  <c r="M95" i="12" s="1"/>
  <c r="I95" i="12"/>
  <c r="K95" i="12"/>
  <c r="O95" i="12"/>
  <c r="Q95" i="12"/>
  <c r="U95" i="12"/>
  <c r="G97" i="12"/>
  <c r="I97" i="12"/>
  <c r="K97" i="12"/>
  <c r="O97" i="12"/>
  <c r="Q97" i="12"/>
  <c r="U97" i="12"/>
  <c r="U94" i="12" s="1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1" i="12"/>
  <c r="I101" i="12"/>
  <c r="K101" i="12"/>
  <c r="M101" i="12"/>
  <c r="O101" i="12"/>
  <c r="Q101" i="12"/>
  <c r="U101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6" i="12"/>
  <c r="I55" i="1" s="1"/>
  <c r="O106" i="12"/>
  <c r="G107" i="12"/>
  <c r="M107" i="12" s="1"/>
  <c r="M106" i="12" s="1"/>
  <c r="I107" i="12"/>
  <c r="I106" i="12" s="1"/>
  <c r="K107" i="12"/>
  <c r="K106" i="12" s="1"/>
  <c r="O107" i="12"/>
  <c r="Q107" i="12"/>
  <c r="Q106" i="12" s="1"/>
  <c r="U107" i="12"/>
  <c r="U106" i="12" s="1"/>
  <c r="O108" i="12"/>
  <c r="U108" i="12"/>
  <c r="G109" i="12"/>
  <c r="M109" i="12" s="1"/>
  <c r="M108" i="12" s="1"/>
  <c r="I109" i="12"/>
  <c r="I108" i="12" s="1"/>
  <c r="K109" i="12"/>
  <c r="K108" i="12" s="1"/>
  <c r="O109" i="12"/>
  <c r="Q109" i="12"/>
  <c r="Q108" i="12" s="1"/>
  <c r="U109" i="12"/>
  <c r="G110" i="12"/>
  <c r="I57" i="1" s="1"/>
  <c r="I110" i="12"/>
  <c r="O110" i="12"/>
  <c r="Q110" i="12"/>
  <c r="G111" i="12"/>
  <c r="I111" i="12"/>
  <c r="K111" i="12"/>
  <c r="K110" i="12" s="1"/>
  <c r="M111" i="12"/>
  <c r="M110" i="12" s="1"/>
  <c r="O111" i="12"/>
  <c r="Q111" i="12"/>
  <c r="U111" i="12"/>
  <c r="U110" i="12" s="1"/>
  <c r="U112" i="12"/>
  <c r="G113" i="12"/>
  <c r="M113" i="12" s="1"/>
  <c r="M112" i="12" s="1"/>
  <c r="I113" i="12"/>
  <c r="I112" i="12" s="1"/>
  <c r="K113" i="12"/>
  <c r="K112" i="12" s="1"/>
  <c r="O113" i="12"/>
  <c r="O112" i="12" s="1"/>
  <c r="Q113" i="12"/>
  <c r="Q112" i="12" s="1"/>
  <c r="U113" i="12"/>
  <c r="U115" i="12"/>
  <c r="G116" i="12"/>
  <c r="I116" i="12"/>
  <c r="K116" i="12"/>
  <c r="K115" i="12" s="1"/>
  <c r="M116" i="12"/>
  <c r="O116" i="12"/>
  <c r="Q116" i="12"/>
  <c r="U116" i="12"/>
  <c r="G117" i="12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Q120" i="12"/>
  <c r="U120" i="12"/>
  <c r="G121" i="12"/>
  <c r="I121" i="12"/>
  <c r="I120" i="12" s="1"/>
  <c r="K121" i="12"/>
  <c r="K120" i="12" s="1"/>
  <c r="O121" i="12"/>
  <c r="O120" i="12" s="1"/>
  <c r="Q121" i="12"/>
  <c r="U121" i="12"/>
  <c r="G124" i="12"/>
  <c r="M124" i="12" s="1"/>
  <c r="I124" i="12"/>
  <c r="K124" i="12"/>
  <c r="O124" i="12"/>
  <c r="Q124" i="12"/>
  <c r="U124" i="12"/>
  <c r="U123" i="12" s="1"/>
  <c r="G127" i="12"/>
  <c r="I127" i="12"/>
  <c r="K127" i="12"/>
  <c r="M127" i="12"/>
  <c r="O127" i="12"/>
  <c r="Q127" i="12"/>
  <c r="U127" i="12"/>
  <c r="G128" i="12"/>
  <c r="I128" i="12"/>
  <c r="K128" i="12"/>
  <c r="O128" i="12"/>
  <c r="O123" i="12" s="1"/>
  <c r="Q128" i="12"/>
  <c r="U128" i="12"/>
  <c r="G130" i="12"/>
  <c r="M130" i="12" s="1"/>
  <c r="I130" i="12"/>
  <c r="K130" i="12"/>
  <c r="O130" i="12"/>
  <c r="Q130" i="12"/>
  <c r="U130" i="12"/>
  <c r="I131" i="12"/>
  <c r="U131" i="12"/>
  <c r="G132" i="12"/>
  <c r="I132" i="12"/>
  <c r="K132" i="12"/>
  <c r="K131" i="12" s="1"/>
  <c r="M132" i="12"/>
  <c r="O132" i="12"/>
  <c r="Q132" i="12"/>
  <c r="U132" i="12"/>
  <c r="G134" i="12"/>
  <c r="I134" i="12"/>
  <c r="K134" i="12"/>
  <c r="O134" i="12"/>
  <c r="Q134" i="12"/>
  <c r="Q131" i="12" s="1"/>
  <c r="U134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I138" i="12"/>
  <c r="K138" i="12"/>
  <c r="O138" i="12"/>
  <c r="Q138" i="12"/>
  <c r="U138" i="12"/>
  <c r="G140" i="12"/>
  <c r="M140" i="12" s="1"/>
  <c r="I140" i="12"/>
  <c r="K140" i="12"/>
  <c r="O140" i="12"/>
  <c r="Q140" i="12"/>
  <c r="Q135" i="12" s="1"/>
  <c r="U140" i="12"/>
  <c r="Q141" i="12"/>
  <c r="G142" i="12"/>
  <c r="M142" i="12" s="1"/>
  <c r="I142" i="12"/>
  <c r="I141" i="12" s="1"/>
  <c r="K142" i="12"/>
  <c r="K141" i="12" s="1"/>
  <c r="O142" i="12"/>
  <c r="Q142" i="12"/>
  <c r="U142" i="12"/>
  <c r="U141" i="12" s="1"/>
  <c r="G144" i="12"/>
  <c r="I144" i="12"/>
  <c r="K144" i="12"/>
  <c r="O144" i="12"/>
  <c r="O141" i="12" s="1"/>
  <c r="Q144" i="12"/>
  <c r="U144" i="12"/>
  <c r="G146" i="12"/>
  <c r="M146" i="12" s="1"/>
  <c r="I146" i="12"/>
  <c r="I145" i="12" s="1"/>
  <c r="K146" i="12"/>
  <c r="O146" i="12"/>
  <c r="O145" i="12" s="1"/>
  <c r="Q146" i="12"/>
  <c r="Q145" i="12" s="1"/>
  <c r="U146" i="12"/>
  <c r="U145" i="12" s="1"/>
  <c r="G148" i="12"/>
  <c r="I148" i="12"/>
  <c r="K148" i="12"/>
  <c r="M148" i="12"/>
  <c r="O148" i="12"/>
  <c r="Q148" i="12"/>
  <c r="U148" i="12"/>
  <c r="G150" i="12"/>
  <c r="M150" i="12" s="1"/>
  <c r="I150" i="12"/>
  <c r="K150" i="12"/>
  <c r="O150" i="12"/>
  <c r="Q150" i="12"/>
  <c r="Q149" i="12" s="1"/>
  <c r="U150" i="12"/>
  <c r="G151" i="12"/>
  <c r="M151" i="12" s="1"/>
  <c r="I151" i="12"/>
  <c r="K151" i="12"/>
  <c r="K149" i="12" s="1"/>
  <c r="O151" i="12"/>
  <c r="Q151" i="12"/>
  <c r="U151" i="12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O154" i="12"/>
  <c r="O149" i="12" s="1"/>
  <c r="Q154" i="12"/>
  <c r="U154" i="12"/>
  <c r="K155" i="12"/>
  <c r="G156" i="12"/>
  <c r="M156" i="12" s="1"/>
  <c r="I156" i="12"/>
  <c r="K156" i="12"/>
  <c r="O156" i="12"/>
  <c r="Q156" i="12"/>
  <c r="Q155" i="12" s="1"/>
  <c r="U156" i="12"/>
  <c r="G158" i="12"/>
  <c r="I158" i="12"/>
  <c r="I155" i="12" s="1"/>
  <c r="K158" i="12"/>
  <c r="O158" i="12"/>
  <c r="Q158" i="12"/>
  <c r="U158" i="12"/>
  <c r="U155" i="12" s="1"/>
  <c r="G160" i="12"/>
  <c r="M160" i="12" s="1"/>
  <c r="I160" i="12"/>
  <c r="K160" i="12"/>
  <c r="K159" i="12" s="1"/>
  <c r="O160" i="12"/>
  <c r="Q160" i="12"/>
  <c r="U160" i="12"/>
  <c r="G162" i="12"/>
  <c r="M162" i="12" s="1"/>
  <c r="I162" i="12"/>
  <c r="K162" i="12"/>
  <c r="O162" i="12"/>
  <c r="O159" i="12" s="1"/>
  <c r="Q162" i="12"/>
  <c r="U162" i="12"/>
  <c r="G163" i="12"/>
  <c r="I163" i="12"/>
  <c r="K163" i="12"/>
  <c r="O163" i="12"/>
  <c r="Q163" i="12"/>
  <c r="U163" i="12"/>
  <c r="Q164" i="12"/>
  <c r="G165" i="12"/>
  <c r="I165" i="12"/>
  <c r="I164" i="12" s="1"/>
  <c r="K165" i="12"/>
  <c r="K164" i="12" s="1"/>
  <c r="O165" i="12"/>
  <c r="O164" i="12" s="1"/>
  <c r="Q165" i="12"/>
  <c r="U165" i="12"/>
  <c r="U164" i="12" s="1"/>
  <c r="Q166" i="12"/>
  <c r="G167" i="12"/>
  <c r="G166" i="12" s="1"/>
  <c r="I167" i="12"/>
  <c r="I166" i="12" s="1"/>
  <c r="K167" i="12"/>
  <c r="K166" i="12" s="1"/>
  <c r="O167" i="12"/>
  <c r="O166" i="12" s="1"/>
  <c r="Q167" i="12"/>
  <c r="U167" i="12"/>
  <c r="U166" i="12" s="1"/>
  <c r="G168" i="12"/>
  <c r="I71" i="1" s="1"/>
  <c r="G169" i="12"/>
  <c r="M169" i="12" s="1"/>
  <c r="I169" i="12"/>
  <c r="I168" i="12" s="1"/>
  <c r="K169" i="12"/>
  <c r="O169" i="12"/>
  <c r="O168" i="12" s="1"/>
  <c r="Q169" i="12"/>
  <c r="Q168" i="12" s="1"/>
  <c r="U169" i="12"/>
  <c r="U168" i="12" s="1"/>
  <c r="G171" i="12"/>
  <c r="M171" i="12" s="1"/>
  <c r="I171" i="12"/>
  <c r="K171" i="12"/>
  <c r="O171" i="12"/>
  <c r="Q171" i="12"/>
  <c r="U171" i="12"/>
  <c r="G173" i="12"/>
  <c r="M173" i="12" s="1"/>
  <c r="I173" i="12"/>
  <c r="K173" i="12"/>
  <c r="O173" i="12"/>
  <c r="Q173" i="12"/>
  <c r="U173" i="12"/>
  <c r="G175" i="12"/>
  <c r="M175" i="12" s="1"/>
  <c r="I175" i="12"/>
  <c r="K175" i="12"/>
  <c r="O175" i="12"/>
  <c r="Q175" i="12"/>
  <c r="U175" i="12"/>
  <c r="G176" i="12"/>
  <c r="M176" i="12" s="1"/>
  <c r="I176" i="12"/>
  <c r="K176" i="12"/>
  <c r="O176" i="12"/>
  <c r="Q176" i="12"/>
  <c r="U176" i="12"/>
  <c r="G177" i="12"/>
  <c r="M177" i="12" s="1"/>
  <c r="I177" i="12"/>
  <c r="K177" i="12"/>
  <c r="O177" i="12"/>
  <c r="Q177" i="12"/>
  <c r="U177" i="12"/>
  <c r="G178" i="12"/>
  <c r="M178" i="12" s="1"/>
  <c r="I178" i="12"/>
  <c r="K178" i="12"/>
  <c r="O178" i="12"/>
  <c r="Q178" i="12"/>
  <c r="U178" i="12"/>
  <c r="G179" i="12"/>
  <c r="M179" i="12" s="1"/>
  <c r="I179" i="12"/>
  <c r="K179" i="12"/>
  <c r="O179" i="12"/>
  <c r="Q179" i="12"/>
  <c r="U179" i="12"/>
  <c r="G180" i="12"/>
  <c r="I180" i="12"/>
  <c r="K180" i="12"/>
  <c r="M180" i="12"/>
  <c r="O180" i="12"/>
  <c r="Q180" i="12"/>
  <c r="U180" i="12"/>
  <c r="G181" i="12"/>
  <c r="M181" i="12" s="1"/>
  <c r="I181" i="12"/>
  <c r="K181" i="12"/>
  <c r="O181" i="12"/>
  <c r="Q181" i="12"/>
  <c r="U181" i="12"/>
  <c r="G182" i="12"/>
  <c r="M182" i="12" s="1"/>
  <c r="I182" i="12"/>
  <c r="K182" i="12"/>
  <c r="O182" i="12"/>
  <c r="Q182" i="12"/>
  <c r="U182" i="12"/>
  <c r="G183" i="12"/>
  <c r="M183" i="12" s="1"/>
  <c r="I183" i="12"/>
  <c r="K183" i="12"/>
  <c r="O183" i="12"/>
  <c r="Q183" i="12"/>
  <c r="U183" i="12"/>
  <c r="G184" i="12"/>
  <c r="I184" i="12"/>
  <c r="K184" i="12"/>
  <c r="M184" i="12"/>
  <c r="O184" i="12"/>
  <c r="Q184" i="12"/>
  <c r="U184" i="12"/>
  <c r="G185" i="12"/>
  <c r="M185" i="12" s="1"/>
  <c r="I185" i="12"/>
  <c r="K185" i="12"/>
  <c r="O185" i="12"/>
  <c r="Q185" i="12"/>
  <c r="U185" i="12"/>
  <c r="G186" i="12"/>
  <c r="M186" i="12" s="1"/>
  <c r="I186" i="12"/>
  <c r="K186" i="12"/>
  <c r="O186" i="12"/>
  <c r="Q186" i="12"/>
  <c r="U186" i="12"/>
  <c r="G187" i="12"/>
  <c r="M187" i="12" s="1"/>
  <c r="I187" i="12"/>
  <c r="K187" i="12"/>
  <c r="O187" i="12"/>
  <c r="Q187" i="12"/>
  <c r="U187" i="12"/>
  <c r="G188" i="12"/>
  <c r="M188" i="12" s="1"/>
  <c r="I188" i="12"/>
  <c r="K188" i="12"/>
  <c r="O188" i="12"/>
  <c r="Q188" i="12"/>
  <c r="U188" i="12"/>
  <c r="G189" i="12"/>
  <c r="M189" i="12" s="1"/>
  <c r="I189" i="12"/>
  <c r="K189" i="12"/>
  <c r="O189" i="12"/>
  <c r="Q189" i="12"/>
  <c r="U189" i="12"/>
  <c r="G190" i="12"/>
  <c r="M190" i="12" s="1"/>
  <c r="I190" i="12"/>
  <c r="K190" i="12"/>
  <c r="O190" i="12"/>
  <c r="Q190" i="12"/>
  <c r="U190" i="12"/>
  <c r="G191" i="12"/>
  <c r="M191" i="12" s="1"/>
  <c r="I191" i="12"/>
  <c r="K191" i="12"/>
  <c r="O191" i="12"/>
  <c r="Q191" i="12"/>
  <c r="U191" i="12"/>
  <c r="G192" i="12"/>
  <c r="M192" i="12" s="1"/>
  <c r="I192" i="12"/>
  <c r="K192" i="12"/>
  <c r="O192" i="12"/>
  <c r="Q192" i="12"/>
  <c r="U192" i="12"/>
  <c r="G193" i="12"/>
  <c r="M193" i="12" s="1"/>
  <c r="I193" i="12"/>
  <c r="K193" i="12"/>
  <c r="O193" i="12"/>
  <c r="Q193" i="12"/>
  <c r="U193" i="12"/>
  <c r="G194" i="12"/>
  <c r="M194" i="12" s="1"/>
  <c r="I194" i="12"/>
  <c r="K194" i="12"/>
  <c r="O194" i="12"/>
  <c r="Q194" i="12"/>
  <c r="U194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M149" i="12" l="1"/>
  <c r="Q21" i="12"/>
  <c r="G159" i="12"/>
  <c r="I68" i="1" s="1"/>
  <c r="I159" i="12"/>
  <c r="I123" i="12"/>
  <c r="G145" i="12"/>
  <c r="I65" i="1" s="1"/>
  <c r="K135" i="12"/>
  <c r="G112" i="12"/>
  <c r="I58" i="1" s="1"/>
  <c r="K84" i="12"/>
  <c r="Q84" i="12"/>
  <c r="M84" i="12"/>
  <c r="U45" i="12"/>
  <c r="K45" i="12"/>
  <c r="AD196" i="12"/>
  <c r="G39" i="1" s="1"/>
  <c r="O84" i="12"/>
  <c r="U159" i="12"/>
  <c r="U149" i="12"/>
  <c r="G82" i="12"/>
  <c r="I52" i="1" s="1"/>
  <c r="M83" i="12"/>
  <c r="M82" i="12" s="1"/>
  <c r="M165" i="12"/>
  <c r="M164" i="12" s="1"/>
  <c r="G164" i="12"/>
  <c r="I69" i="1" s="1"/>
  <c r="Q159" i="12"/>
  <c r="K94" i="12"/>
  <c r="K64" i="12"/>
  <c r="I21" i="12"/>
  <c r="O172" i="12"/>
  <c r="G155" i="12"/>
  <c r="I67" i="1" s="1"/>
  <c r="U135" i="12"/>
  <c r="O131" i="12"/>
  <c r="Q123" i="12"/>
  <c r="I115" i="12"/>
  <c r="O115" i="12"/>
  <c r="U84" i="12"/>
  <c r="O45" i="12"/>
  <c r="U8" i="12"/>
  <c r="K8" i="12"/>
  <c r="O155" i="12"/>
  <c r="K145" i="12"/>
  <c r="I135" i="12"/>
  <c r="O135" i="12"/>
  <c r="K123" i="12"/>
  <c r="Q115" i="12"/>
  <c r="G108" i="12"/>
  <c r="I56" i="1" s="1"/>
  <c r="U64" i="12"/>
  <c r="Q45" i="12"/>
  <c r="I8" i="12"/>
  <c r="G23" i="1"/>
  <c r="M172" i="12"/>
  <c r="I172" i="12"/>
  <c r="G172" i="12"/>
  <c r="I72" i="1" s="1"/>
  <c r="I19" i="1" s="1"/>
  <c r="M138" i="12"/>
  <c r="M135" i="12" s="1"/>
  <c r="G135" i="12"/>
  <c r="I63" i="1" s="1"/>
  <c r="G123" i="12"/>
  <c r="I61" i="1" s="1"/>
  <c r="M128" i="12"/>
  <c r="M123" i="12" s="1"/>
  <c r="G115" i="12"/>
  <c r="I59" i="1" s="1"/>
  <c r="M117" i="12"/>
  <c r="M115" i="12"/>
  <c r="G94" i="12"/>
  <c r="I54" i="1" s="1"/>
  <c r="M97" i="12"/>
  <c r="M94" i="12" s="1"/>
  <c r="G45" i="12"/>
  <c r="I49" i="1" s="1"/>
  <c r="M51" i="12"/>
  <c r="K172" i="12"/>
  <c r="Q172" i="12"/>
  <c r="M168" i="12"/>
  <c r="M167" i="12"/>
  <c r="M166" i="12" s="1"/>
  <c r="G141" i="12"/>
  <c r="I64" i="1" s="1"/>
  <c r="M144" i="12"/>
  <c r="M141" i="12"/>
  <c r="G131" i="12"/>
  <c r="I62" i="1" s="1"/>
  <c r="M134" i="12"/>
  <c r="M131" i="12" s="1"/>
  <c r="G120" i="12"/>
  <c r="I60" i="1" s="1"/>
  <c r="M121" i="12"/>
  <c r="M120" i="12" s="1"/>
  <c r="I94" i="12"/>
  <c r="O94" i="12"/>
  <c r="M66" i="12"/>
  <c r="M64" i="12" s="1"/>
  <c r="G64" i="12"/>
  <c r="I50" i="1" s="1"/>
  <c r="U172" i="12"/>
  <c r="G149" i="12"/>
  <c r="I66" i="1" s="1"/>
  <c r="Q94" i="12"/>
  <c r="G84" i="12"/>
  <c r="I53" i="1" s="1"/>
  <c r="I64" i="12"/>
  <c r="O64" i="12"/>
  <c r="M28" i="12"/>
  <c r="M21" i="12" s="1"/>
  <c r="G21" i="12"/>
  <c r="I48" i="1" s="1"/>
  <c r="U21" i="12"/>
  <c r="K21" i="12"/>
  <c r="Q8" i="12"/>
  <c r="G8" i="12"/>
  <c r="M9" i="12"/>
  <c r="M8" i="12" s="1"/>
  <c r="K168" i="12"/>
  <c r="M163" i="12"/>
  <c r="M159" i="12"/>
  <c r="M158" i="12"/>
  <c r="M155" i="12" s="1"/>
  <c r="I149" i="12"/>
  <c r="M145" i="12"/>
  <c r="I84" i="12"/>
  <c r="G78" i="12"/>
  <c r="I51" i="1" s="1"/>
  <c r="M79" i="12"/>
  <c r="M78" i="12" s="1"/>
  <c r="Q64" i="12"/>
  <c r="M45" i="12"/>
  <c r="O21" i="12"/>
  <c r="O8" i="12"/>
  <c r="G196" i="12" l="1"/>
  <c r="I47" i="1"/>
  <c r="G40" i="1"/>
  <c r="H39" i="1"/>
  <c r="I17" i="1"/>
  <c r="G24" i="1"/>
  <c r="I39" i="1" l="1"/>
  <c r="I40" i="1" s="1"/>
  <c r="J39" i="1" s="1"/>
  <c r="J40" i="1" s="1"/>
  <c r="H40" i="1"/>
  <c r="G25" i="1"/>
  <c r="G26" i="1" s="1"/>
  <c r="G28" i="1"/>
  <c r="I16" i="1"/>
  <c r="I21" i="1" s="1"/>
  <c r="I73" i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<sst xmlns="http://schemas.openxmlformats.org/spreadsheetml/2006/main" count="828" uniqueCount="381">
  <si>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</si>
  <si>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</si>
  <si>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</si>
  <si>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</si>
  <si>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</si>
  <si>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</si>
  <si>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</si>
  <si>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</si>
  <si>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</si>
  <si>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</si>
  <si>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</si>
  <si>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</si>
  <si>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</si>
  <si>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</si>
  <si>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</si>
  <si>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</si>
  <si>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</si>
  <si>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</si>
  <si>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</si>
  <si>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</si>
  <si>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</si>
  <si>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</si>
  <si>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</si>
  <si>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</si>
  <si>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</si>
  <si>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</si>
  <si>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</si>
  <si>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</si>
  <si>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</si>
  <si>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</si>
  <si>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</si>
  <si>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</si>
  <si>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</si>
  <si>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</si>
  <si>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</si>
  <si>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</si>
  <si>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</si>
  <si>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</si>
  <si>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</si>
  <si>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</si>
  <si>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</si>
  <si>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</si>
  <si>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</si>
  <si>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</si>
  <si>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</si>
  <si>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</si>
  <si>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Přístavba kompresorovny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</si>
  <si>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</si>
  <si>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</si>
  <si>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</si>
  <si>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</si>
  <si>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</si>
  <si>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</si>
  <si>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</si>
  <si>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</si>
  <si>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</si>
  <si>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</si>
  <si>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</si>
  <si>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</si>
  <si>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</si>
  <si>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</si>
  <si>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</si>
  <si>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</si>
  <si>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</si>
  <si>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</si>
  <si>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</si>
  <si>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</si>
  <si>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</si>
  <si>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</si>
  <si>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</si>
  <si>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</si>
  <si>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</si>
  <si>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</si>
  <si>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</si>
  <si>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</si>
  <si>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</si>
  <si>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</si>
  <si>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</si>
  <si>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</si>
  <si>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</si>
  <si>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</si>
  <si>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</si>
  <si>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</si>
  <si>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</si>
  <si>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</si>
  <si>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</si>
  <si>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735</t>
  </si>
  <si>
    <t>Otopná tělesa</t>
  </si>
  <si>
    <t>763</t>
  </si>
  <si>
    <t>Dřevostavby</t>
  </si>
  <si>
    <t>764</t>
  </si>
  <si>
    <t>Konstrukce klempířské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</si>
  <si>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</si>
  <si>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</si>
  <si>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</si>
  <si>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</si>
  <si>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</si>
  <si>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</si>
  <si>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777</t>
  </si>
  <si>
    <t>Podlahy ze syntetických hmot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</si>
  <si>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</si>
  <si>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</si>
  <si>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</si>
  <si>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</si>
  <si>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</si>
  <si>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</si>
  <si>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</si>
  <si>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</si>
  <si>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</si>
  <si>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</si>
  <si>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</si>
  <si>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</si>
  <si>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</si>
  <si>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</si>
  <si>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</si>
  <si>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</si>
  <si>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</si>
  <si>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</si>
  <si>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</si>
  <si>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</si>
  <si>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</si>
  <si>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</si>
  <si>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</si>
  <si>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</si>
  <si>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</si>
  <si>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</si>
  <si>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</si>
  <si>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</si>
  <si>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</si>
  <si>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</si>
  <si>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</si>
  <si>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112100001RAA</t>
  </si>
  <si>
    <t>Kácení stromů do 500 mm a odstranění pařezů, včetně odvozu, spálení větví</t>
  </si>
  <si>
    <t>kus</t>
  </si>
  <si>
    <t>POL2_0</t>
  </si>
  <si>
    <t>121101101R00</t>
  </si>
  <si>
    <t>Sejmutí ornice s přemístěním do 50 m</t>
  </si>
  <si>
    <t>m3</t>
  </si>
  <si>
    <t>POL1_0</t>
  </si>
  <si>
    <t>0,4*8*4</t>
  </si>
  <si>
    <t>VV</t>
  </si>
  <si>
    <t>122101101R00</t>
  </si>
  <si>
    <t>Odkopávky nezapažené v hor. 2 do 100 m3</t>
  </si>
  <si>
    <t>132101110R00</t>
  </si>
  <si>
    <t>Hloubení rýh š.do 60 cm v hor.2 do 50 m3, STROJNĚ</t>
  </si>
  <si>
    <t>0,6*2,11*5,6</t>
  </si>
  <si>
    <t>0,6*1,78*(0,5+0,5)</t>
  </si>
  <si>
    <t>0,6*1,45*(2,45+2,45)</t>
  </si>
  <si>
    <t>175200010RA0</t>
  </si>
  <si>
    <t>Obsyp objektu prohozenou zeminou</t>
  </si>
  <si>
    <t>2*2*5,4</t>
  </si>
  <si>
    <t>1*1*3,4*2</t>
  </si>
  <si>
    <t>0,7*5,4*0,6</t>
  </si>
  <si>
    <t>212810010RAC</t>
  </si>
  <si>
    <t>Trativody z PVC drenážních flexibilních trubek, lože štěrkopísek a obsyp kamenivo, trubky d 100 mm</t>
  </si>
  <si>
    <t>m</t>
  </si>
  <si>
    <t>3,3+6+2,7</t>
  </si>
  <si>
    <t>274313611R00</t>
  </si>
  <si>
    <t>Beton základových pasů prostý C 16/20</t>
  </si>
  <si>
    <t>0,6*(1,78-1,05)*5,6</t>
  </si>
  <si>
    <t>0,6*(1,45-1,05)*2,45*2</t>
  </si>
  <si>
    <t>0,6*(1,78-1,05)*2*0,5</t>
  </si>
  <si>
    <t>RX1</t>
  </si>
  <si>
    <t>Příplatek za použití přísad pro zimní období</t>
  </si>
  <si>
    <t>271570010RAC</t>
  </si>
  <si>
    <t>Polštář hutněný pod základy, ze štěrkopísku tloušťky 20 cm</t>
  </si>
  <si>
    <t>m2</t>
  </si>
  <si>
    <t>4*5,4</t>
  </si>
  <si>
    <t>273351215R00</t>
  </si>
  <si>
    <t>Bednění stěn základových desek - zřízení</t>
  </si>
  <si>
    <t>0,3*(5,4+3,35+3,35)</t>
  </si>
  <si>
    <t>273351216R00</t>
  </si>
  <si>
    <t>Bednění stěn základových desek - odstranění</t>
  </si>
  <si>
    <t>273313621R00</t>
  </si>
  <si>
    <t xml:space="preserve">Beton základových desek prostý C 20/25 </t>
  </si>
  <si>
    <t>5,4*3,35*0,125</t>
  </si>
  <si>
    <t>2,26125</t>
  </si>
  <si>
    <t>273362021R00</t>
  </si>
  <si>
    <t>Výztuž základových desek ze svařovaných sití KARI</t>
  </si>
  <si>
    <t>t</t>
  </si>
  <si>
    <t>6/100/100:0,175</t>
  </si>
  <si>
    <t>2899701RX1</t>
  </si>
  <si>
    <t>17,5</t>
  </si>
  <si>
    <t>D+M substrát, vegetační rohož, dle specifikace skladby střechy</t>
  </si>
  <si>
    <t>kpl</t>
  </si>
  <si>
    <t>POL3_0</t>
  </si>
  <si>
    <t>300200RX1</t>
  </si>
  <si>
    <t>Zeď opěrná z prefabrikátů, výška 2 m, zemní práce, základ, izolace, drenáž</t>
  </si>
  <si>
    <t>0,3+1,7</t>
  </si>
  <si>
    <t>311271175R00</t>
  </si>
  <si>
    <t>1,75*(3,35+3,35+5,4)</t>
  </si>
  <si>
    <t>0,5*(3,35+3,35+5,4)</t>
  </si>
  <si>
    <t>317940911RAA</t>
  </si>
  <si>
    <t>Osazení válcovaných profilů dodatečně, vysekání drážky, dodávka profilů</t>
  </si>
  <si>
    <t>3xI100:8,34*3/1000*2</t>
  </si>
  <si>
    <t>311112330RT4</t>
  </si>
  <si>
    <t>0,75*(3,35+3,35+5,4)</t>
  </si>
  <si>
    <t>311112320RT4</t>
  </si>
  <si>
    <t>1,25*(3,35+3,35+5,4)</t>
  </si>
  <si>
    <t>Příplatek za použití, přísad pro zimní období</t>
  </si>
  <si>
    <t>stěna 30 cm:9,075*0,209</t>
  </si>
  <si>
    <t>stěna 20 cm:15,125*0,118</t>
  </si>
  <si>
    <t>341361821R00</t>
  </si>
  <si>
    <t>Výztuž stěn a příček z betonářské oceli 10 505(R)</t>
  </si>
  <si>
    <t>dle statiky:(0,255+0,16)</t>
  </si>
  <si>
    <t>311271182R00</t>
  </si>
  <si>
    <t>nad dveřmi:1,7*0,725</t>
  </si>
  <si>
    <t>43032010RX1</t>
  </si>
  <si>
    <t>Schodiště ze prefa prvků, přímočaré, včetně železobetonových vrstev</t>
  </si>
  <si>
    <t>413351211R00</t>
  </si>
  <si>
    <t>Podpěrná konstr.nosníků do 4 m,do 5 kPa - zřízení</t>
  </si>
  <si>
    <t>1,7*0,45</t>
  </si>
  <si>
    <t>413351212R00</t>
  </si>
  <si>
    <t>Podpěrná konstr.nosníků do 4 m,5 kPa - odstranění</t>
  </si>
  <si>
    <t>413200011RA0</t>
  </si>
  <si>
    <t>Z/1 Dodatečné osazení válcovaných nosníků</t>
  </si>
  <si>
    <t>13388140R</t>
  </si>
  <si>
    <t>Tyč průřezu HEA160, střední, jakost oceli S235, 11375</t>
  </si>
  <si>
    <t>16,2*30,4/1000</t>
  </si>
  <si>
    <t>411120012RAA</t>
  </si>
  <si>
    <t>Strop montovaný z desek PZD, tloušťka 9 cm, desky PZD 119 x 29 x 9 cm</t>
  </si>
  <si>
    <t>51*1,19*0,29</t>
  </si>
  <si>
    <t>417320019RAA</t>
  </si>
  <si>
    <t>Ztužující věnec ŽB beton C 12/15, 20 x 20 cm, bednění, výztuž 90 kg/m3</t>
  </si>
  <si>
    <t>(5,4+3,68+3,68)</t>
  </si>
  <si>
    <t>0,2*0,2*12,76</t>
  </si>
  <si>
    <t>602016211RT1</t>
  </si>
  <si>
    <t>3,05*(3,35+3,35+5,4)</t>
  </si>
  <si>
    <t>602016141R00</t>
  </si>
  <si>
    <t>614471715R00</t>
  </si>
  <si>
    <t>Vyspravení beton. konstrukcí - adhézní můstek</t>
  </si>
  <si>
    <t>622311735R00</t>
  </si>
  <si>
    <t>3,7*(5,4+3,35+3,35)</t>
  </si>
  <si>
    <t>sokl:-1,5*(5,4+3,35+3,35/2)</t>
  </si>
  <si>
    <t>sokl:1,5*(5,4+3,35+3,35/2)</t>
  </si>
  <si>
    <t>sokl od 0,00 k pasu:1*(5,4+3,35+3,35)</t>
  </si>
  <si>
    <t>622311524R00</t>
  </si>
  <si>
    <t>Příplatek za použití, přísad nebo materiálu pro zimní období</t>
  </si>
  <si>
    <t>622421493R00</t>
  </si>
  <si>
    <t>O/2 Doplňky zatepl. systémů, dilatační lišta s tkan.</t>
  </si>
  <si>
    <t>6224214RX1</t>
  </si>
  <si>
    <t>O/3 Doplňky - stěnová dilatační lišta, dilatační lišta s tkan.</t>
  </si>
  <si>
    <t>631313611RM1</t>
  </si>
  <si>
    <t>Mazanina betonová tl. 8 - 12 cm C 16/20, z betonu prostého</t>
  </si>
  <si>
    <t>17,5*0,12</t>
  </si>
  <si>
    <t>631316211R00</t>
  </si>
  <si>
    <t>Povrchový vsyp na betonové podlahy strojně hlazený</t>
  </si>
  <si>
    <t>631312511R00</t>
  </si>
  <si>
    <t>Mazanina betonová tl. 5 - 8 cm C 12/15</t>
  </si>
  <si>
    <t>mazanina na PZD panely:3,5*5*0,08</t>
  </si>
  <si>
    <t>1,4</t>
  </si>
  <si>
    <t>631319181R00</t>
  </si>
  <si>
    <t>Příplatek za sklon mazaniny 15°-35°  tl. 5 - 8 cm</t>
  </si>
  <si>
    <t>639570010RA0</t>
  </si>
  <si>
    <t>Okapový chodník kolem budovy z kačírku šířky 0,5 m</t>
  </si>
  <si>
    <t>6,86+5,7+1,12+3+3</t>
  </si>
  <si>
    <t>642103031RAB</t>
  </si>
  <si>
    <t>Zazdění okenního otvoru 2,7 m2, omítky, zeď tloušťky 45 cm</t>
  </si>
  <si>
    <t>941955001R00</t>
  </si>
  <si>
    <t>Lešení lehké pomocné, výška podlahy do 1,2 m</t>
  </si>
  <si>
    <t>952901411R00</t>
  </si>
  <si>
    <t>Vyčištění ostatních objektů</t>
  </si>
  <si>
    <t>962100013RA0</t>
  </si>
  <si>
    <t>Bourání nadzákladového zdiva z cihel plných</t>
  </si>
  <si>
    <t>bourání parapetu:0,45*1,7*1,5</t>
  </si>
  <si>
    <t>979087311R00</t>
  </si>
  <si>
    <t>Vodorovné přemístění suti nošením do 10 m</t>
  </si>
  <si>
    <t>979081111R00</t>
  </si>
  <si>
    <t>Odvoz suti a vybour. hmot na skládku do 1 km</t>
  </si>
  <si>
    <t>979081121R00</t>
  </si>
  <si>
    <t>Příplatek k odvozu za každý další 1 km</t>
  </si>
  <si>
    <t>979990101R00</t>
  </si>
  <si>
    <t>Poplatek za sklád.suti-směs bet.a cihel do 30x30cm</t>
  </si>
  <si>
    <t>999281105R00</t>
  </si>
  <si>
    <t>Přesun hmot pro opravy a údržbu do výšky 6 m</t>
  </si>
  <si>
    <t>2,8+15+0,8+1,4+0,02+0,7+7+36+31</t>
  </si>
  <si>
    <t>711210020RA0</t>
  </si>
  <si>
    <t>Stěrka hydroizolační těsnicí hmotou</t>
  </si>
  <si>
    <t>svislá:1,5*(5,7+3,5+3,5/2)</t>
  </si>
  <si>
    <t>vodorovná:5,4*3,7</t>
  </si>
  <si>
    <t>711823111RT1</t>
  </si>
  <si>
    <t>Položení nopové fólie vodorovně, bez dodávky fólie</t>
  </si>
  <si>
    <t>28323138R</t>
  </si>
  <si>
    <t>17,5*1,1</t>
  </si>
  <si>
    <t>998711101R00</t>
  </si>
  <si>
    <t>Přesun hmot pro izolace proti vodě, výšky do 6 m</t>
  </si>
  <si>
    <t>712370010RAB</t>
  </si>
  <si>
    <t>17,5+0,5*(3,5+3,5+5)</t>
  </si>
  <si>
    <t>998712101R00</t>
  </si>
  <si>
    <t>Přesun hmot pro povlakové krytiny, výšky do 6 m</t>
  </si>
  <si>
    <t>713100020RAC</t>
  </si>
  <si>
    <t>Izolace tepelné volně položené polystyr. EPS 100 F, tloušťka 5 cm</t>
  </si>
  <si>
    <t>713111111RT2</t>
  </si>
  <si>
    <t>Izolace tepelné stropů vrchem kladené volně, 2 vrstvy - materiál ve specifikaci</t>
  </si>
  <si>
    <t>28375705R</t>
  </si>
  <si>
    <t>Deska izolační stabilizov. EPS 150  1000 x 500 mm</t>
  </si>
  <si>
    <t>17,5*0,24*1,1</t>
  </si>
  <si>
    <t>998713101R00</t>
  </si>
  <si>
    <t>Přesun hmot pro izolace tepelné, výšky do 6 m</t>
  </si>
  <si>
    <t>735200010RA0</t>
  </si>
  <si>
    <t>Demontáž otopných těles litinových článkových</t>
  </si>
  <si>
    <t>1*0,8</t>
  </si>
  <si>
    <t>998735101R00</t>
  </si>
  <si>
    <t>Přesun hmot pro otopná tělesa, výšky do 6 m</t>
  </si>
  <si>
    <t>O/6 M.záklopu ukončení atiky, včetně překližky dle specifikace</t>
  </si>
  <si>
    <t>13,44*0,36</t>
  </si>
  <si>
    <t>998763101R00</t>
  </si>
  <si>
    <t>Přesun hmot pro dřevostavby, výšky do 12 m</t>
  </si>
  <si>
    <t>764554410RAB</t>
  </si>
  <si>
    <t>K/1 Odpadní trouby z TiZn plechu kruhové, průměru 100 mm</t>
  </si>
  <si>
    <t>764259613R00</t>
  </si>
  <si>
    <t>764530410RAD</t>
  </si>
  <si>
    <t>K/3 Oplechování zdí z TiZn plechu, rš 500 mm Rheinzink</t>
  </si>
  <si>
    <t>K/4 Kotvící hmoždinka do tepelné izolace se, šroubem pro objímku svodu</t>
  </si>
  <si>
    <t>998764101R00</t>
  </si>
  <si>
    <t>Přesun hmot pro klempířské konstr., výšky do 6 m</t>
  </si>
  <si>
    <t>767631800R00</t>
  </si>
  <si>
    <t>Demontáž oken pro beztmelé zasklení,vč.zasklení</t>
  </si>
  <si>
    <t>998767101R00</t>
  </si>
  <si>
    <t>Přesun hmot pro zámečnické konstr., výšky do 6 m</t>
  </si>
  <si>
    <t>771471RX1</t>
  </si>
  <si>
    <t>Obklad soklíků keram.rovných do MC,10x10 cm, vč. obkladu dle výběru investora</t>
  </si>
  <si>
    <t>3,5+3,5+5+5-1,7+0,5+0,5</t>
  </si>
  <si>
    <t>771479001R00</t>
  </si>
  <si>
    <t>Řezání dlaždic keramických pro soklíky</t>
  </si>
  <si>
    <t>998771101R00</t>
  </si>
  <si>
    <t>Přesun hmot pro podlahy z dlaždic, výšky do 6 m</t>
  </si>
  <si>
    <t>775981122RS1</t>
  </si>
  <si>
    <t>O/7 Lišta nerezová přechodová,stejná výška, vlys.podlah pro tloušťku krytin 8 mm, dle</t>
  </si>
  <si>
    <t>777510011RA0</t>
  </si>
  <si>
    <t>784191101R00</t>
  </si>
  <si>
    <t>36,9</t>
  </si>
  <si>
    <t>784195112R00</t>
  </si>
  <si>
    <t>O/6 Vodorovná střešní vpusť s ochrannou mřížkou, DN 110</t>
  </si>
  <si>
    <t>Soubor</t>
  </si>
  <si>
    <t>O/5 Pojistný přepad, dle specifikace, DN 50</t>
  </si>
  <si>
    <t>Napojení stávající hydroizolace na novou, hydroizolaci přístavby</t>
  </si>
  <si>
    <t>Silnoproudá elektrotechnika, viz. samostatný rozpočet</t>
  </si>
  <si>
    <t>ZTI část 1, viz. samostatný rozpočet</t>
  </si>
  <si>
    <t>ZTI část 2, viz. samostatný rozpočet</t>
  </si>
  <si>
    <t>VZT a MaR, viz. samostatný rozpočet</t>
  </si>
  <si>
    <t>Ústřední vytápění, viz. samostatný rozpočet</t>
  </si>
  <si>
    <t>Protipožární dveře, dle specifikace v PD</t>
  </si>
  <si>
    <t>005111020R</t>
  </si>
  <si>
    <t>Vytyčení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</si>
  <si>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</si>
  <si>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</si>
  <si>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</si>
  <si>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</si>
  <si>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</si>
  <si>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</si>
  <si>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005211010R</t>
  </si>
  <si>
    <t>Předání a převzetí staveniště</t>
  </si>
  <si>
    <t>005211RCX1</t>
  </si>
  <si>
    <t>Zrušení, nebo přesunutí stávajícího světla na fasádě</t>
  </si>
  <si>
    <t>Přespádování stávajícího žlabu</t>
  </si>
  <si>
    <t>Překladání okapového chodníku</t>
  </si>
  <si>
    <t>0052RX12</t>
  </si>
  <si>
    <t>Snížení poklopu drenáže</t>
  </si>
  <si>
    <t>Zapravení překladu ve stávající budově, pro nové dveře do kompresorvny</t>
  </si>
  <si>
    <t>O/8 Dodávka a montáž ukončovací lišty, dle specifikace v PD</t>
  </si>
  <si>
    <t>Provizorní podepření sklepu včelína, včetně materiálu</t>
  </si>
  <si>
    <t/>
  </si>
  <si>
    <t>SUM</t>
  </si>
  <si>
    <t>POPUZIV</t>
  </si>
  <si>
    <t>END</t>
  </si>
  <si>
    <t>Vrstva geotextilie 500g/m2</t>
  </si>
  <si>
    <t>Zdivo z tvárnic z autoklávovaného pórobetonu tl. 20 cm</t>
  </si>
  <si>
    <t>Stěna z tvárnic ztraceného bednění, tl. 30 cm, zalití tvárnic betonem C 25/30</t>
  </si>
  <si>
    <t>Stěna z tvárnic ztraceného bednění, tl. 20 cm, zalití tvárnic betonem C 25/30</t>
  </si>
  <si>
    <t>Zdivo z tvárnic  z autoklávovaného pórobetonu PDK tl. 450 mm</t>
  </si>
  <si>
    <t>Omítka stěn jádrová vápenocementová pro vnitřní použití,, strojně, tloušťka vrstvy 10 mm</t>
  </si>
  <si>
    <t>Štuk na stěnách vnitřní přírodně bílá vápenná svrchní pro vnitřní použití, ručně</t>
  </si>
  <si>
    <t>Zatepl.syst., fasáda, miner.desky kolmá vlákna 160 mm</t>
  </si>
  <si>
    <t>Zateplovací systém, sokl, XPS tl. 140 mm</t>
  </si>
  <si>
    <t>Fólie nopová s kašírovanou geotextilí pro zelené střechy 2x20 m nopy 20 mm, profilovaná</t>
  </si>
  <si>
    <t>Povlaková krytina střech do 10°, termoplasty, plastová střešní fólie na bázi PVC-P vyztužená polyesterovou mřížkou tl. 1,5 mm</t>
  </si>
  <si>
    <t>K/2 Kotlík TiZn</t>
  </si>
  <si>
    <t>Dvousložkový probarvený nátěrový rozpouštědlový systém na beton se zvýšenou odolností vůči chemickým a ropným produktům. Bílý</t>
  </si>
  <si>
    <t>Penetrace podkladu univerzální 1x</t>
  </si>
  <si>
    <t>Malba bílá, bez penetrace, 2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</si>
</sst>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6" fillId="0" borderId="33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opLeftCell="B24" zoomScaleNormal="100" zoomScaleSheetLayoutView="75" workbookViewId="0">
      <selection activeCell="M12" sqref="M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3" t="s">
        <v>42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81" t="s">
        <v>40</v>
      </c>
      <c r="C2" s="82"/>
      <c r="D2" s="229" t="s">
        <v>46</v>
      </c>
      <c r="E2" s="230"/>
      <c r="F2" s="230"/>
      <c r="G2" s="230"/>
      <c r="H2" s="230"/>
      <c r="I2" s="230"/>
      <c r="J2" s="231"/>
      <c r="O2" s="2"/>
    </row>
    <row r="3" spans="1:15" ht="23.25" customHeight="1" x14ac:dyDescent="0.2">
      <c r="A3" s="4"/>
      <c r="B3" s="83" t="s">
        <v>45</v>
      </c>
      <c r="C3" s="84"/>
      <c r="D3" s="222" t="s">
        <v>43</v>
      </c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3"/>
      <c r="E11" s="233"/>
      <c r="F11" s="233"/>
      <c r="G11" s="23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0"/>
      <c r="E12" s="220"/>
      <c r="F12" s="220"/>
      <c r="G12" s="220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1"/>
      <c r="E13" s="221"/>
      <c r="F13" s="221"/>
      <c r="G13" s="22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2"/>
      <c r="F15" s="232"/>
      <c r="G15" s="217"/>
      <c r="H15" s="217"/>
      <c r="I15" s="217" t="s">
        <v>28</v>
      </c>
      <c r="J15" s="218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2"/>
      <c r="F16" s="219"/>
      <c r="G16" s="212"/>
      <c r="H16" s="219"/>
      <c r="I16" s="212">
        <f>SUMIF(F47:F72,A16,I47:I72)+SUMIF(F47:F72,"PSU",I47:I72)</f>
        <v>0</v>
      </c>
      <c r="J16" s="213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2"/>
      <c r="F17" s="219"/>
      <c r="G17" s="212"/>
      <c r="H17" s="219"/>
      <c r="I17" s="212">
        <f>SUMIF(F47:F72,A17,I47:I72)</f>
        <v>0</v>
      </c>
      <c r="J17" s="213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2"/>
      <c r="F18" s="219"/>
      <c r="G18" s="212"/>
      <c r="H18" s="219"/>
      <c r="I18" s="212">
        <f>SUMIF(F47:F72,A18,I47:I72)</f>
        <v>0</v>
      </c>
      <c r="J18" s="213"/>
    </row>
    <row r="19" spans="1:10" ht="23.25" customHeight="1" x14ac:dyDescent="0.2">
      <c r="A19" s="141" t="s">
        <v>102</v>
      </c>
      <c r="B19" s="142" t="s">
        <v>26</v>
      </c>
      <c r="C19" s="58"/>
      <c r="D19" s="59"/>
      <c r="E19" s="212"/>
      <c r="F19" s="219"/>
      <c r="G19" s="212"/>
      <c r="H19" s="219"/>
      <c r="I19" s="212">
        <f>SUMIF(F47:F72,A19,I47:I72)</f>
        <v>0</v>
      </c>
      <c r="J19" s="213"/>
    </row>
    <row r="20" spans="1:10" ht="23.25" customHeight="1" x14ac:dyDescent="0.2">
      <c r="A20" s="141" t="s">
        <v>103</v>
      </c>
      <c r="B20" s="142" t="s">
        <v>27</v>
      </c>
      <c r="C20" s="58"/>
      <c r="D20" s="59"/>
      <c r="E20" s="212"/>
      <c r="F20" s="219"/>
      <c r="G20" s="212"/>
      <c r="H20" s="219"/>
      <c r="I20" s="212">
        <f>SUMIF(F47:F72,A20,I47:I72)</f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ZakladDPHSni*SazbaDPH1/100</f>
        <v>0</v>
      </c>
      <c r="H24" s="236"/>
      <c r="I24" s="23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6">
        <f>ZakladDPHZakl*SazbaDPH2/100</f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8">
        <f>0</f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6">
        <f>ZakladDPHSniVypocet+ZakladDPHZaklVypocet</f>
        <v>0</v>
      </c>
      <c r="H28" s="216"/>
      <c r="I28" s="21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9">
        <f>ZakladDPHSni+DPHSni+ZakladDPHZakl+DPHZakl+Zaokrouhleni</f>
        <v>0</v>
      </c>
      <c r="H29" s="209"/>
      <c r="I29" s="209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43735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47</v>
      </c>
      <c r="C39" s="237" t="s">
        <v>46</v>
      </c>
      <c r="D39" s="238"/>
      <c r="E39" s="238"/>
      <c r="F39" s="108">
        <f>'Rozpočet Pol'!AC196</f>
        <v>0</v>
      </c>
      <c r="G39" s="109">
        <f>'Rozpočet Pol'!AD196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9" t="s">
        <v>48</v>
      </c>
      <c r="C40" s="240"/>
      <c r="D40" s="240"/>
      <c r="E40" s="24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42" t="s">
        <v>28</v>
      </c>
      <c r="J46" s="242"/>
    </row>
    <row r="47" spans="1:10" ht="25.5" customHeight="1" x14ac:dyDescent="0.2">
      <c r="A47" s="122"/>
      <c r="B47" s="130" t="s">
        <v>52</v>
      </c>
      <c r="C47" s="244" t="s">
        <v>53</v>
      </c>
      <c r="D47" s="245"/>
      <c r="E47" s="245"/>
      <c r="F47" s="132" t="s">
        <v>23</v>
      </c>
      <c r="G47" s="133"/>
      <c r="H47" s="133"/>
      <c r="I47" s="243">
        <f>'Rozpočet Pol'!G8</f>
        <v>0</v>
      </c>
      <c r="J47" s="243"/>
    </row>
    <row r="48" spans="1:10" ht="25.5" customHeight="1" x14ac:dyDescent="0.2">
      <c r="A48" s="122"/>
      <c r="B48" s="124" t="s">
        <v>54</v>
      </c>
      <c r="C48" s="227" t="s">
        <v>55</v>
      </c>
      <c r="D48" s="228"/>
      <c r="E48" s="228"/>
      <c r="F48" s="134" t="s">
        <v>23</v>
      </c>
      <c r="G48" s="135"/>
      <c r="H48" s="135"/>
      <c r="I48" s="226">
        <f>'Rozpočet Pol'!G21</f>
        <v>0</v>
      </c>
      <c r="J48" s="226"/>
    </row>
    <row r="49" spans="1:10" ht="25.5" customHeight="1" x14ac:dyDescent="0.2">
      <c r="A49" s="122"/>
      <c r="B49" s="124" t="s">
        <v>56</v>
      </c>
      <c r="C49" s="227" t="s">
        <v>57</v>
      </c>
      <c r="D49" s="228"/>
      <c r="E49" s="228"/>
      <c r="F49" s="134" t="s">
        <v>23</v>
      </c>
      <c r="G49" s="135"/>
      <c r="H49" s="135"/>
      <c r="I49" s="226">
        <f>'Rozpočet Pol'!G45</f>
        <v>0</v>
      </c>
      <c r="J49" s="226"/>
    </row>
    <row r="50" spans="1:10" ht="25.5" customHeight="1" x14ac:dyDescent="0.2">
      <c r="A50" s="122"/>
      <c r="B50" s="124" t="s">
        <v>58</v>
      </c>
      <c r="C50" s="227" t="s">
        <v>59</v>
      </c>
      <c r="D50" s="228"/>
      <c r="E50" s="228"/>
      <c r="F50" s="134" t="s">
        <v>23</v>
      </c>
      <c r="G50" s="135"/>
      <c r="H50" s="135"/>
      <c r="I50" s="226">
        <f>'Rozpočet Pol'!G64</f>
        <v>0</v>
      </c>
      <c r="J50" s="226"/>
    </row>
    <row r="51" spans="1:10" ht="25.5" customHeight="1" x14ac:dyDescent="0.2">
      <c r="A51" s="122"/>
      <c r="B51" s="124" t="s">
        <v>60</v>
      </c>
      <c r="C51" s="227" t="s">
        <v>61</v>
      </c>
      <c r="D51" s="228"/>
      <c r="E51" s="228"/>
      <c r="F51" s="134" t="s">
        <v>23</v>
      </c>
      <c r="G51" s="135"/>
      <c r="H51" s="135"/>
      <c r="I51" s="226">
        <f>'Rozpočet Pol'!G78</f>
        <v>0</v>
      </c>
      <c r="J51" s="226"/>
    </row>
    <row r="52" spans="1:10" ht="25.5" customHeight="1" x14ac:dyDescent="0.2">
      <c r="A52" s="122"/>
      <c r="B52" s="124" t="s">
        <v>62</v>
      </c>
      <c r="C52" s="227" t="s">
        <v>63</v>
      </c>
      <c r="D52" s="228"/>
      <c r="E52" s="228"/>
      <c r="F52" s="134" t="s">
        <v>23</v>
      </c>
      <c r="G52" s="135"/>
      <c r="H52" s="135"/>
      <c r="I52" s="226">
        <f>'Rozpočet Pol'!G82</f>
        <v>0</v>
      </c>
      <c r="J52" s="226"/>
    </row>
    <row r="53" spans="1:10" ht="25.5" customHeight="1" x14ac:dyDescent="0.2">
      <c r="A53" s="122"/>
      <c r="B53" s="124" t="s">
        <v>64</v>
      </c>
      <c r="C53" s="227" t="s">
        <v>65</v>
      </c>
      <c r="D53" s="228"/>
      <c r="E53" s="228"/>
      <c r="F53" s="134" t="s">
        <v>23</v>
      </c>
      <c r="G53" s="135"/>
      <c r="H53" s="135"/>
      <c r="I53" s="226">
        <f>'Rozpočet Pol'!G84</f>
        <v>0</v>
      </c>
      <c r="J53" s="226"/>
    </row>
    <row r="54" spans="1:10" ht="25.5" customHeight="1" x14ac:dyDescent="0.2">
      <c r="A54" s="122"/>
      <c r="B54" s="124" t="s">
        <v>66</v>
      </c>
      <c r="C54" s="227" t="s">
        <v>67</v>
      </c>
      <c r="D54" s="228"/>
      <c r="E54" s="228"/>
      <c r="F54" s="134" t="s">
        <v>23</v>
      </c>
      <c r="G54" s="135"/>
      <c r="H54" s="135"/>
      <c r="I54" s="226">
        <f>'Rozpočet Pol'!G94</f>
        <v>0</v>
      </c>
      <c r="J54" s="226"/>
    </row>
    <row r="55" spans="1:10" ht="25.5" customHeight="1" x14ac:dyDescent="0.2">
      <c r="A55" s="122"/>
      <c r="B55" s="124" t="s">
        <v>68</v>
      </c>
      <c r="C55" s="227" t="s">
        <v>69</v>
      </c>
      <c r="D55" s="228"/>
      <c r="E55" s="228"/>
      <c r="F55" s="134" t="s">
        <v>23</v>
      </c>
      <c r="G55" s="135"/>
      <c r="H55" s="135"/>
      <c r="I55" s="226">
        <f>'Rozpočet Pol'!G106</f>
        <v>0</v>
      </c>
      <c r="J55" s="226"/>
    </row>
    <row r="56" spans="1:10" ht="25.5" customHeight="1" x14ac:dyDescent="0.2">
      <c r="A56" s="122"/>
      <c r="B56" s="124" t="s">
        <v>70</v>
      </c>
      <c r="C56" s="227" t="s">
        <v>71</v>
      </c>
      <c r="D56" s="228"/>
      <c r="E56" s="228"/>
      <c r="F56" s="134" t="s">
        <v>23</v>
      </c>
      <c r="G56" s="135"/>
      <c r="H56" s="135"/>
      <c r="I56" s="226">
        <f>'Rozpočet Pol'!G108</f>
        <v>0</v>
      </c>
      <c r="J56" s="226"/>
    </row>
    <row r="57" spans="1:10" ht="25.5" customHeight="1" x14ac:dyDescent="0.2">
      <c r="A57" s="122"/>
      <c r="B57" s="124" t="s">
        <v>72</v>
      </c>
      <c r="C57" s="227" t="s">
        <v>73</v>
      </c>
      <c r="D57" s="228"/>
      <c r="E57" s="228"/>
      <c r="F57" s="134" t="s">
        <v>23</v>
      </c>
      <c r="G57" s="135"/>
      <c r="H57" s="135"/>
      <c r="I57" s="226">
        <f>'Rozpočet Pol'!G110</f>
        <v>0</v>
      </c>
      <c r="J57" s="226"/>
    </row>
    <row r="58" spans="1:10" ht="25.5" customHeight="1" x14ac:dyDescent="0.2">
      <c r="A58" s="122"/>
      <c r="B58" s="124" t="s">
        <v>74</v>
      </c>
      <c r="C58" s="227" t="s">
        <v>75</v>
      </c>
      <c r="D58" s="228"/>
      <c r="E58" s="228"/>
      <c r="F58" s="134" t="s">
        <v>23</v>
      </c>
      <c r="G58" s="135"/>
      <c r="H58" s="135"/>
      <c r="I58" s="226">
        <f>'Rozpočet Pol'!G112</f>
        <v>0</v>
      </c>
      <c r="J58" s="226"/>
    </row>
    <row r="59" spans="1:10" ht="25.5" customHeight="1" x14ac:dyDescent="0.2">
      <c r="A59" s="122"/>
      <c r="B59" s="124" t="s">
        <v>76</v>
      </c>
      <c r="C59" s="227" t="s">
        <v>77</v>
      </c>
      <c r="D59" s="228"/>
      <c r="E59" s="228"/>
      <c r="F59" s="134" t="s">
        <v>23</v>
      </c>
      <c r="G59" s="135"/>
      <c r="H59" s="135"/>
      <c r="I59" s="226">
        <f>'Rozpočet Pol'!G115</f>
        <v>0</v>
      </c>
      <c r="J59" s="226"/>
    </row>
    <row r="60" spans="1:10" ht="25.5" customHeight="1" x14ac:dyDescent="0.2">
      <c r="A60" s="122"/>
      <c r="B60" s="124" t="s">
        <v>78</v>
      </c>
      <c r="C60" s="227" t="s">
        <v>79</v>
      </c>
      <c r="D60" s="228"/>
      <c r="E60" s="228"/>
      <c r="F60" s="134" t="s">
        <v>23</v>
      </c>
      <c r="G60" s="135"/>
      <c r="H60" s="135"/>
      <c r="I60" s="226">
        <f>'Rozpočet Pol'!G120</f>
        <v>0</v>
      </c>
      <c r="J60" s="226"/>
    </row>
    <row r="61" spans="1:10" ht="25.5" customHeight="1" x14ac:dyDescent="0.2">
      <c r="A61" s="122"/>
      <c r="B61" s="124" t="s">
        <v>80</v>
      </c>
      <c r="C61" s="227" t="s">
        <v>81</v>
      </c>
      <c r="D61" s="228"/>
      <c r="E61" s="228"/>
      <c r="F61" s="134" t="s">
        <v>24</v>
      </c>
      <c r="G61" s="135"/>
      <c r="H61" s="135"/>
      <c r="I61" s="226">
        <f>'Rozpočet Pol'!G123</f>
        <v>0</v>
      </c>
      <c r="J61" s="226"/>
    </row>
    <row r="62" spans="1:10" ht="25.5" customHeight="1" x14ac:dyDescent="0.2">
      <c r="A62" s="122"/>
      <c r="B62" s="124" t="s">
        <v>82</v>
      </c>
      <c r="C62" s="227" t="s">
        <v>83</v>
      </c>
      <c r="D62" s="228"/>
      <c r="E62" s="228"/>
      <c r="F62" s="134" t="s">
        <v>24</v>
      </c>
      <c r="G62" s="135"/>
      <c r="H62" s="135"/>
      <c r="I62" s="226">
        <f>'Rozpočet Pol'!G131</f>
        <v>0</v>
      </c>
      <c r="J62" s="226"/>
    </row>
    <row r="63" spans="1:10" ht="25.5" customHeight="1" x14ac:dyDescent="0.2">
      <c r="A63" s="122"/>
      <c r="B63" s="124" t="s">
        <v>84</v>
      </c>
      <c r="C63" s="227" t="s">
        <v>85</v>
      </c>
      <c r="D63" s="228"/>
      <c r="E63" s="228"/>
      <c r="F63" s="134" t="s">
        <v>24</v>
      </c>
      <c r="G63" s="135"/>
      <c r="H63" s="135"/>
      <c r="I63" s="226">
        <f>'Rozpočet Pol'!G135</f>
        <v>0</v>
      </c>
      <c r="J63" s="226"/>
    </row>
    <row r="64" spans="1:10" ht="25.5" customHeight="1" x14ac:dyDescent="0.2">
      <c r="A64" s="122"/>
      <c r="B64" s="124" t="s">
        <v>86</v>
      </c>
      <c r="C64" s="227" t="s">
        <v>87</v>
      </c>
      <c r="D64" s="228"/>
      <c r="E64" s="228"/>
      <c r="F64" s="134" t="s">
        <v>24</v>
      </c>
      <c r="G64" s="135"/>
      <c r="H64" s="135"/>
      <c r="I64" s="226">
        <f>'Rozpočet Pol'!G141</f>
        <v>0</v>
      </c>
      <c r="J64" s="226"/>
    </row>
    <row r="65" spans="1:10" ht="25.5" customHeight="1" x14ac:dyDescent="0.2">
      <c r="A65" s="122"/>
      <c r="B65" s="124" t="s">
        <v>88</v>
      </c>
      <c r="C65" s="227" t="s">
        <v>89</v>
      </c>
      <c r="D65" s="228"/>
      <c r="E65" s="228"/>
      <c r="F65" s="134" t="s">
        <v>24</v>
      </c>
      <c r="G65" s="135"/>
      <c r="H65" s="135"/>
      <c r="I65" s="226">
        <f>'Rozpočet Pol'!G145</f>
        <v>0</v>
      </c>
      <c r="J65" s="226"/>
    </row>
    <row r="66" spans="1:10" ht="25.5" customHeight="1" x14ac:dyDescent="0.2">
      <c r="A66" s="122"/>
      <c r="B66" s="124" t="s">
        <v>90</v>
      </c>
      <c r="C66" s="227" t="s">
        <v>91</v>
      </c>
      <c r="D66" s="228"/>
      <c r="E66" s="228"/>
      <c r="F66" s="134" t="s">
        <v>24</v>
      </c>
      <c r="G66" s="135"/>
      <c r="H66" s="135"/>
      <c r="I66" s="226">
        <f>'Rozpočet Pol'!G149</f>
        <v>0</v>
      </c>
      <c r="J66" s="226"/>
    </row>
    <row r="67" spans="1:10" ht="25.5" customHeight="1" x14ac:dyDescent="0.2">
      <c r="A67" s="122"/>
      <c r="B67" s="124" t="s">
        <v>92</v>
      </c>
      <c r="C67" s="227" t="s">
        <v>93</v>
      </c>
      <c r="D67" s="228"/>
      <c r="E67" s="228"/>
      <c r="F67" s="134" t="s">
        <v>24</v>
      </c>
      <c r="G67" s="135"/>
      <c r="H67" s="135"/>
      <c r="I67" s="226">
        <f>'Rozpočet Pol'!G155</f>
        <v>0</v>
      </c>
      <c r="J67" s="226"/>
    </row>
    <row r="68" spans="1:10" ht="25.5" customHeight="1" x14ac:dyDescent="0.2">
      <c r="A68" s="122"/>
      <c r="B68" s="124" t="s">
        <v>94</v>
      </c>
      <c r="C68" s="227" t="s">
        <v>95</v>
      </c>
      <c r="D68" s="228"/>
      <c r="E68" s="228"/>
      <c r="F68" s="134" t="s">
        <v>24</v>
      </c>
      <c r="G68" s="135"/>
      <c r="H68" s="135"/>
      <c r="I68" s="226">
        <f>'Rozpočet Pol'!G159</f>
        <v>0</v>
      </c>
      <c r="J68" s="226"/>
    </row>
    <row r="69" spans="1:10" ht="25.5" customHeight="1" x14ac:dyDescent="0.2">
      <c r="A69" s="122"/>
      <c r="B69" s="124" t="s">
        <v>96</v>
      </c>
      <c r="C69" s="227" t="s">
        <v>97</v>
      </c>
      <c r="D69" s="228"/>
      <c r="E69" s="228"/>
      <c r="F69" s="134" t="s">
        <v>24</v>
      </c>
      <c r="G69" s="135"/>
      <c r="H69" s="135"/>
      <c r="I69" s="226">
        <f>'Rozpočet Pol'!G164</f>
        <v>0</v>
      </c>
      <c r="J69" s="226"/>
    </row>
    <row r="70" spans="1:10" ht="25.5" customHeight="1" x14ac:dyDescent="0.2">
      <c r="A70" s="122"/>
      <c r="B70" s="124" t="s">
        <v>98</v>
      </c>
      <c r="C70" s="227" t="s">
        <v>99</v>
      </c>
      <c r="D70" s="228"/>
      <c r="E70" s="228"/>
      <c r="F70" s="134" t="s">
        <v>24</v>
      </c>
      <c r="G70" s="135"/>
      <c r="H70" s="135"/>
      <c r="I70" s="226">
        <f>'Rozpočet Pol'!G166</f>
        <v>0</v>
      </c>
      <c r="J70" s="226"/>
    </row>
    <row r="71" spans="1:10" ht="25.5" customHeight="1" x14ac:dyDescent="0.2">
      <c r="A71" s="122"/>
      <c r="B71" s="124" t="s">
        <v>100</v>
      </c>
      <c r="C71" s="227" t="s">
        <v>101</v>
      </c>
      <c r="D71" s="228"/>
      <c r="E71" s="228"/>
      <c r="F71" s="134" t="s">
        <v>24</v>
      </c>
      <c r="G71" s="135"/>
      <c r="H71" s="135"/>
      <c r="I71" s="226">
        <f>'Rozpočet Pol'!G168</f>
        <v>0</v>
      </c>
      <c r="J71" s="226"/>
    </row>
    <row r="72" spans="1:10" ht="25.5" customHeight="1" x14ac:dyDescent="0.2">
      <c r="A72" s="122"/>
      <c r="B72" s="131" t="s">
        <v>102</v>
      </c>
      <c r="C72" s="248" t="s">
        <v>26</v>
      </c>
      <c r="D72" s="249"/>
      <c r="E72" s="249"/>
      <c r="F72" s="136" t="s">
        <v>102</v>
      </c>
      <c r="G72" s="137"/>
      <c r="H72" s="137"/>
      <c r="I72" s="247">
        <f>'Rozpočet Pol'!G172</f>
        <v>0</v>
      </c>
      <c r="J72" s="247"/>
    </row>
    <row r="73" spans="1:10" ht="25.5" customHeight="1" x14ac:dyDescent="0.2">
      <c r="A73" s="123"/>
      <c r="B73" s="127" t="s">
        <v>1</v>
      </c>
      <c r="C73" s="127"/>
      <c r="D73" s="128"/>
      <c r="E73" s="128"/>
      <c r="F73" s="138"/>
      <c r="G73" s="139"/>
      <c r="H73" s="139"/>
      <c r="I73" s="246">
        <f>SUM(I47:I72)</f>
        <v>0</v>
      </c>
      <c r="J73" s="246"/>
    </row>
    <row r="74" spans="1:10" x14ac:dyDescent="0.2">
      <c r="F74" s="140"/>
      <c r="G74" s="96"/>
      <c r="H74" s="140"/>
      <c r="I74" s="96"/>
      <c r="J74" s="96"/>
    </row>
    <row r="75" spans="1:10" x14ac:dyDescent="0.2">
      <c r="F75" s="140"/>
      <c r="G75" s="96"/>
      <c r="H75" s="140"/>
      <c r="I75" s="96"/>
      <c r="J75" s="96"/>
    </row>
    <row r="76" spans="1:10" x14ac:dyDescent="0.2">
      <c r="F76" s="140"/>
      <c r="G76" s="96"/>
      <c r="H76" s="140"/>
      <c r="I76" s="96"/>
      <c r="J7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1">
    <mergeCell ref="I73:J73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06"/>
  <sheetViews>
    <sheetView tabSelected="1" topLeftCell="A36" workbookViewId="0">
      <selection activeCell="C178" sqref="C178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6" t="s">
        <v>6</v>
      </c>
      <c r="B1" s="266"/>
      <c r="C1" s="266"/>
      <c r="D1" s="266"/>
      <c r="E1" s="266"/>
      <c r="F1" s="266"/>
      <c r="G1" s="266"/>
      <c r="AE1" t="s">
        <v>105</v>
      </c>
    </row>
    <row r="2" spans="1:60" ht="24.95" customHeight="1" x14ac:dyDescent="0.2">
      <c r="A2" s="145" t="s">
        <v>104</v>
      </c>
      <c r="B2" s="143"/>
      <c r="C2" s="267" t="s">
        <v>46</v>
      </c>
      <c r="D2" s="268"/>
      <c r="E2" s="268"/>
      <c r="F2" s="268"/>
      <c r="G2" s="269"/>
      <c r="AE2" t="s">
        <v>106</v>
      </c>
    </row>
    <row r="3" spans="1:60" ht="24.95" customHeight="1" x14ac:dyDescent="0.2">
      <c r="A3" s="146" t="s">
        <v>7</v>
      </c>
      <c r="B3" s="144"/>
      <c r="C3" s="270" t="s">
        <v>43</v>
      </c>
      <c r="D3" s="271"/>
      <c r="E3" s="271"/>
      <c r="F3" s="271"/>
      <c r="G3" s="272"/>
      <c r="AE3" t="s">
        <v>107</v>
      </c>
    </row>
    <row r="4" spans="1:60" ht="24.95" hidden="1" customHeight="1" x14ac:dyDescent="0.2">
      <c r="A4" s="146" t="s">
        <v>8</v>
      </c>
      <c r="B4" s="144"/>
      <c r="C4" s="270"/>
      <c r="D4" s="271"/>
      <c r="E4" s="271"/>
      <c r="F4" s="271"/>
      <c r="G4" s="272"/>
      <c r="AE4" t="s">
        <v>108</v>
      </c>
    </row>
    <row r="5" spans="1:60" hidden="1" x14ac:dyDescent="0.2">
      <c r="A5" s="147" t="s">
        <v>109</v>
      </c>
      <c r="B5" s="148"/>
      <c r="C5" s="149"/>
      <c r="D5" s="150"/>
      <c r="E5" s="150"/>
      <c r="F5" s="150"/>
      <c r="G5" s="151"/>
      <c r="AE5" t="s">
        <v>110</v>
      </c>
    </row>
    <row r="7" spans="1:60" ht="38.25" x14ac:dyDescent="0.2">
      <c r="A7" s="156" t="s">
        <v>111</v>
      </c>
      <c r="B7" s="157" t="s">
        <v>112</v>
      </c>
      <c r="C7" s="157" t="s">
        <v>113</v>
      </c>
      <c r="D7" s="156" t="s">
        <v>114</v>
      </c>
      <c r="E7" s="156" t="s">
        <v>115</v>
      </c>
      <c r="F7" s="152" t="s">
        <v>116</v>
      </c>
      <c r="G7" s="175" t="s">
        <v>28</v>
      </c>
      <c r="H7" s="176" t="s">
        <v>29</v>
      </c>
      <c r="I7" s="176" t="s">
        <v>117</v>
      </c>
      <c r="J7" s="176" t="s">
        <v>30</v>
      </c>
      <c r="K7" s="176" t="s">
        <v>118</v>
      </c>
      <c r="L7" s="176" t="s">
        <v>119</v>
      </c>
      <c r="M7" s="176" t="s">
        <v>120</v>
      </c>
      <c r="N7" s="176" t="s">
        <v>121</v>
      </c>
      <c r="O7" s="176" t="s">
        <v>122</v>
      </c>
      <c r="P7" s="176" t="s">
        <v>123</v>
      </c>
      <c r="Q7" s="176" t="s">
        <v>124</v>
      </c>
      <c r="R7" s="176" t="s">
        <v>125</v>
      </c>
      <c r="S7" s="176" t="s">
        <v>126</v>
      </c>
      <c r="T7" s="176" t="s">
        <v>127</v>
      </c>
      <c r="U7" s="159" t="s">
        <v>128</v>
      </c>
    </row>
    <row r="8" spans="1:60" x14ac:dyDescent="0.2">
      <c r="A8" s="177" t="s">
        <v>129</v>
      </c>
      <c r="B8" s="178" t="s">
        <v>52</v>
      </c>
      <c r="C8" s="179" t="s">
        <v>53</v>
      </c>
      <c r="D8" s="180"/>
      <c r="E8" s="181"/>
      <c r="F8" s="182"/>
      <c r="G8" s="182">
        <f>SUMIF(AE9:AE20,"&lt;&gt;NOR",G9:G20)</f>
        <v>0</v>
      </c>
      <c r="H8" s="182"/>
      <c r="I8" s="182">
        <f>SUM(I9:I20)</f>
        <v>0</v>
      </c>
      <c r="J8" s="182"/>
      <c r="K8" s="182">
        <f>SUM(K9:K20)</f>
        <v>0</v>
      </c>
      <c r="L8" s="182"/>
      <c r="M8" s="182">
        <f>SUM(M9:M20)</f>
        <v>0</v>
      </c>
      <c r="N8" s="158"/>
      <c r="O8" s="158">
        <f>SUM(O9:O20)</f>
        <v>3.0400000000000002E-3</v>
      </c>
      <c r="P8" s="158"/>
      <c r="Q8" s="158">
        <f>SUM(Q9:Q20)</f>
        <v>0</v>
      </c>
      <c r="R8" s="158"/>
      <c r="S8" s="158"/>
      <c r="T8" s="177"/>
      <c r="U8" s="158">
        <f>SUM(U9:U20)</f>
        <v>116.8</v>
      </c>
      <c r="AE8" t="s">
        <v>130</v>
      </c>
    </row>
    <row r="9" spans="1:60" ht="22.5" outlineLevel="1" x14ac:dyDescent="0.2">
      <c r="A9" s="154">
        <v>1</v>
      </c>
      <c r="B9" s="160" t="s">
        <v>131</v>
      </c>
      <c r="C9" s="195" t="s">
        <v>132</v>
      </c>
      <c r="D9" s="162" t="s">
        <v>133</v>
      </c>
      <c r="E9" s="169">
        <v>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3.0400000000000002E-3</v>
      </c>
      <c r="O9" s="163">
        <f>ROUND(E9*N9,5)</f>
        <v>3.0400000000000002E-3</v>
      </c>
      <c r="P9" s="163">
        <v>0</v>
      </c>
      <c r="Q9" s="163">
        <f>ROUND(E9*P9,5)</f>
        <v>0</v>
      </c>
      <c r="R9" s="163"/>
      <c r="S9" s="163"/>
      <c r="T9" s="164">
        <v>5.18</v>
      </c>
      <c r="U9" s="163">
        <f>ROUND(E9*T9,2)</f>
        <v>5.18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134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>
        <v>2</v>
      </c>
      <c r="B10" s="160" t="s">
        <v>135</v>
      </c>
      <c r="C10" s="195" t="s">
        <v>136</v>
      </c>
      <c r="D10" s="162" t="s">
        <v>137</v>
      </c>
      <c r="E10" s="169">
        <v>12.8</v>
      </c>
      <c r="F10" s="172"/>
      <c r="G10" s="173">
        <f>ROUND(E10*F10,2)</f>
        <v>0</v>
      </c>
      <c r="H10" s="172"/>
      <c r="I10" s="173">
        <f>ROUND(E10*H10,2)</f>
        <v>0</v>
      </c>
      <c r="J10" s="172"/>
      <c r="K10" s="173">
        <f>ROUND(E10*J10,2)</f>
        <v>0</v>
      </c>
      <c r="L10" s="173">
        <v>21</v>
      </c>
      <c r="M10" s="173">
        <f>G10*(1+L10/100)</f>
        <v>0</v>
      </c>
      <c r="N10" s="163">
        <v>0</v>
      </c>
      <c r="O10" s="163">
        <f>ROUND(E10*N10,5)</f>
        <v>0</v>
      </c>
      <c r="P10" s="163">
        <v>0</v>
      </c>
      <c r="Q10" s="163">
        <f>ROUND(E10*P10,5)</f>
        <v>0</v>
      </c>
      <c r="R10" s="163"/>
      <c r="S10" s="163"/>
      <c r="T10" s="164">
        <v>9.7000000000000003E-2</v>
      </c>
      <c r="U10" s="163">
        <f>ROUND(E10*T10,2)</f>
        <v>1.24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138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6" t="s">
        <v>139</v>
      </c>
      <c r="D11" s="165"/>
      <c r="E11" s="170">
        <v>12.8</v>
      </c>
      <c r="F11" s="173"/>
      <c r="G11" s="173"/>
      <c r="H11" s="173"/>
      <c r="I11" s="173"/>
      <c r="J11" s="173"/>
      <c r="K11" s="173"/>
      <c r="L11" s="173"/>
      <c r="M11" s="173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140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3</v>
      </c>
      <c r="B12" s="160" t="s">
        <v>141</v>
      </c>
      <c r="C12" s="195" t="s">
        <v>142</v>
      </c>
      <c r="D12" s="162" t="s">
        <v>137</v>
      </c>
      <c r="E12" s="169">
        <v>30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63">
        <v>0</v>
      </c>
      <c r="O12" s="163">
        <f>ROUND(E12*N12,5)</f>
        <v>0</v>
      </c>
      <c r="P12" s="163">
        <v>0</v>
      </c>
      <c r="Q12" s="163">
        <f>ROUND(E12*P12,5)</f>
        <v>0</v>
      </c>
      <c r="R12" s="163"/>
      <c r="S12" s="163"/>
      <c r="T12" s="164">
        <v>0.20399999999999999</v>
      </c>
      <c r="U12" s="163">
        <f>ROUND(E12*T12,2)</f>
        <v>6.12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138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4</v>
      </c>
      <c r="B13" s="160" t="s">
        <v>143</v>
      </c>
      <c r="C13" s="195" t="s">
        <v>144</v>
      </c>
      <c r="D13" s="162" t="s">
        <v>137</v>
      </c>
      <c r="E13" s="169">
        <v>12.4206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0.33</v>
      </c>
      <c r="U13" s="163">
        <f>ROUND(E13*T13,2)</f>
        <v>4.0999999999999996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138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6" t="s">
        <v>145</v>
      </c>
      <c r="D14" s="165"/>
      <c r="E14" s="170">
        <v>7.0895999999999999</v>
      </c>
      <c r="F14" s="173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140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6" t="s">
        <v>146</v>
      </c>
      <c r="D15" s="165"/>
      <c r="E15" s="170">
        <v>1.0680000000000001</v>
      </c>
      <c r="F15" s="173"/>
      <c r="G15" s="173"/>
      <c r="H15" s="173"/>
      <c r="I15" s="173"/>
      <c r="J15" s="173"/>
      <c r="K15" s="173"/>
      <c r="L15" s="173"/>
      <c r="M15" s="173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140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6" t="s">
        <v>147</v>
      </c>
      <c r="D16" s="165"/>
      <c r="E16" s="170">
        <v>4.2629999999999999</v>
      </c>
      <c r="F16" s="173"/>
      <c r="G16" s="173"/>
      <c r="H16" s="173"/>
      <c r="I16" s="173"/>
      <c r="J16" s="173"/>
      <c r="K16" s="173"/>
      <c r="L16" s="173"/>
      <c r="M16" s="173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140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5</v>
      </c>
      <c r="B17" s="160" t="s">
        <v>148</v>
      </c>
      <c r="C17" s="195" t="s">
        <v>149</v>
      </c>
      <c r="D17" s="162" t="s">
        <v>137</v>
      </c>
      <c r="E17" s="169">
        <v>30.667999999999999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3">
        <v>0</v>
      </c>
      <c r="O17" s="163">
        <f>ROUND(E17*N17,5)</f>
        <v>0</v>
      </c>
      <c r="P17" s="163">
        <v>0</v>
      </c>
      <c r="Q17" s="163">
        <f>ROUND(E17*P17,5)</f>
        <v>0</v>
      </c>
      <c r="R17" s="163"/>
      <c r="S17" s="163"/>
      <c r="T17" s="164">
        <v>3.266</v>
      </c>
      <c r="U17" s="163">
        <f>ROUND(E17*T17,2)</f>
        <v>100.16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134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6" t="s">
        <v>150</v>
      </c>
      <c r="D18" s="165"/>
      <c r="E18" s="170">
        <v>21.6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140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6" t="s">
        <v>151</v>
      </c>
      <c r="D19" s="165"/>
      <c r="E19" s="170">
        <v>6.8</v>
      </c>
      <c r="F19" s="173"/>
      <c r="G19" s="173"/>
      <c r="H19" s="173"/>
      <c r="I19" s="173"/>
      <c r="J19" s="173"/>
      <c r="K19" s="173"/>
      <c r="L19" s="173"/>
      <c r="M19" s="173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140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6" t="s">
        <v>152</v>
      </c>
      <c r="D20" s="165"/>
      <c r="E20" s="170">
        <v>2.2679999999999998</v>
      </c>
      <c r="F20" s="173"/>
      <c r="G20" s="173"/>
      <c r="H20" s="173"/>
      <c r="I20" s="173"/>
      <c r="J20" s="173"/>
      <c r="K20" s="173"/>
      <c r="L20" s="173"/>
      <c r="M20" s="173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140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x14ac:dyDescent="0.2">
      <c r="A21" s="155" t="s">
        <v>129</v>
      </c>
      <c r="B21" s="161" t="s">
        <v>54</v>
      </c>
      <c r="C21" s="197" t="s">
        <v>55</v>
      </c>
      <c r="D21" s="166"/>
      <c r="E21" s="171"/>
      <c r="F21" s="174"/>
      <c r="G21" s="174">
        <f>SUMIF(AE22:AE44,"&lt;&gt;NOR",G22:G44)</f>
        <v>0</v>
      </c>
      <c r="H21" s="174"/>
      <c r="I21" s="174">
        <f>SUM(I22:I44)</f>
        <v>0</v>
      </c>
      <c r="J21" s="174"/>
      <c r="K21" s="174">
        <f>SUM(K22:K44)</f>
        <v>0</v>
      </c>
      <c r="L21" s="174"/>
      <c r="M21" s="174">
        <f>SUM(M22:M44)</f>
        <v>0</v>
      </c>
      <c r="N21" s="167"/>
      <c r="O21" s="167">
        <f>SUM(O22:O44)</f>
        <v>47.220309999999998</v>
      </c>
      <c r="P21" s="167"/>
      <c r="Q21" s="167">
        <f>SUM(Q22:Q44)</f>
        <v>0</v>
      </c>
      <c r="R21" s="167"/>
      <c r="S21" s="167"/>
      <c r="T21" s="168"/>
      <c r="U21" s="167">
        <f>SUM(U22:U44)</f>
        <v>36.979999999999997</v>
      </c>
      <c r="AE21" t="s">
        <v>130</v>
      </c>
    </row>
    <row r="22" spans="1:60" ht="22.5" outlineLevel="1" x14ac:dyDescent="0.2">
      <c r="A22" s="154">
        <v>6</v>
      </c>
      <c r="B22" s="160" t="s">
        <v>153</v>
      </c>
      <c r="C22" s="195" t="s">
        <v>154</v>
      </c>
      <c r="D22" s="162" t="s">
        <v>155</v>
      </c>
      <c r="E22" s="169">
        <v>12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63">
        <v>0.43651000000000001</v>
      </c>
      <c r="O22" s="163">
        <f>ROUND(E22*N22,5)</f>
        <v>5.2381200000000003</v>
      </c>
      <c r="P22" s="163">
        <v>0</v>
      </c>
      <c r="Q22" s="163">
        <f>ROUND(E22*P22,5)</f>
        <v>0</v>
      </c>
      <c r="R22" s="163"/>
      <c r="S22" s="163"/>
      <c r="T22" s="164">
        <v>0.78386</v>
      </c>
      <c r="U22" s="163">
        <f>ROUND(E22*T22,2)</f>
        <v>9.41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134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6" t="s">
        <v>156</v>
      </c>
      <c r="D23" s="165"/>
      <c r="E23" s="170">
        <v>12</v>
      </c>
      <c r="F23" s="173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140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7</v>
      </c>
      <c r="B24" s="160" t="s">
        <v>157</v>
      </c>
      <c r="C24" s="195" t="s">
        <v>158</v>
      </c>
      <c r="D24" s="162" t="s">
        <v>137</v>
      </c>
      <c r="E24" s="169">
        <v>4.0667999999999997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63">
        <v>2.5249999999999999</v>
      </c>
      <c r="O24" s="163">
        <f>ROUND(E24*N24,5)</f>
        <v>10.26867</v>
      </c>
      <c r="P24" s="163">
        <v>0</v>
      </c>
      <c r="Q24" s="163">
        <f>ROUND(E24*P24,5)</f>
        <v>0</v>
      </c>
      <c r="R24" s="163"/>
      <c r="S24" s="163"/>
      <c r="T24" s="164">
        <v>0.47699999999999998</v>
      </c>
      <c r="U24" s="163">
        <f>ROUND(E24*T24,2)</f>
        <v>1.94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138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6" t="s">
        <v>159</v>
      </c>
      <c r="D25" s="165"/>
      <c r="E25" s="170">
        <v>2.4527999999999999</v>
      </c>
      <c r="F25" s="173"/>
      <c r="G25" s="173"/>
      <c r="H25" s="173"/>
      <c r="I25" s="173"/>
      <c r="J25" s="173"/>
      <c r="K25" s="173"/>
      <c r="L25" s="173"/>
      <c r="M25" s="173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140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6" t="s">
        <v>160</v>
      </c>
      <c r="D26" s="165"/>
      <c r="E26" s="170">
        <v>1.1759999999999999</v>
      </c>
      <c r="F26" s="173"/>
      <c r="G26" s="173"/>
      <c r="H26" s="173"/>
      <c r="I26" s="173"/>
      <c r="J26" s="173"/>
      <c r="K26" s="173"/>
      <c r="L26" s="173"/>
      <c r="M26" s="173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140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6" t="s">
        <v>161</v>
      </c>
      <c r="D27" s="165"/>
      <c r="E27" s="170">
        <v>0.438</v>
      </c>
      <c r="F27" s="173"/>
      <c r="G27" s="173"/>
      <c r="H27" s="173"/>
      <c r="I27" s="173"/>
      <c r="J27" s="173"/>
      <c r="K27" s="173"/>
      <c r="L27" s="173"/>
      <c r="M27" s="173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140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8</v>
      </c>
      <c r="B28" s="160" t="s">
        <v>162</v>
      </c>
      <c r="C28" s="195" t="s">
        <v>163</v>
      </c>
      <c r="D28" s="162" t="s">
        <v>137</v>
      </c>
      <c r="E28" s="169">
        <v>4.0667999999999997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63">
        <v>2.5249999999999999</v>
      </c>
      <c r="O28" s="163">
        <f>ROUND(E28*N28,5)</f>
        <v>10.26867</v>
      </c>
      <c r="P28" s="163">
        <v>0</v>
      </c>
      <c r="Q28" s="163">
        <f>ROUND(E28*P28,5)</f>
        <v>0</v>
      </c>
      <c r="R28" s="163"/>
      <c r="S28" s="163"/>
      <c r="T28" s="164">
        <v>0.47699999999999998</v>
      </c>
      <c r="U28" s="163">
        <f>ROUND(E28*T28,2)</f>
        <v>1.94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138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>
        <v>9</v>
      </c>
      <c r="B29" s="160" t="s">
        <v>164</v>
      </c>
      <c r="C29" s="195" t="s">
        <v>165</v>
      </c>
      <c r="D29" s="162" t="s">
        <v>166</v>
      </c>
      <c r="E29" s="169">
        <v>21.6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63">
        <v>0.42</v>
      </c>
      <c r="O29" s="163">
        <f>ROUND(E29*N29,5)</f>
        <v>9.0719999999999992</v>
      </c>
      <c r="P29" s="163">
        <v>0</v>
      </c>
      <c r="Q29" s="163">
        <f>ROUND(E29*P29,5)</f>
        <v>0</v>
      </c>
      <c r="R29" s="163"/>
      <c r="S29" s="163"/>
      <c r="T29" s="164">
        <v>0.32194</v>
      </c>
      <c r="U29" s="163">
        <f>ROUND(E29*T29,2)</f>
        <v>6.95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134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6" t="s">
        <v>167</v>
      </c>
      <c r="D30" s="165"/>
      <c r="E30" s="170">
        <v>21.6</v>
      </c>
      <c r="F30" s="173"/>
      <c r="G30" s="173"/>
      <c r="H30" s="173"/>
      <c r="I30" s="173"/>
      <c r="J30" s="173"/>
      <c r="K30" s="173"/>
      <c r="L30" s="173"/>
      <c r="M30" s="173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140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10</v>
      </c>
      <c r="B31" s="160" t="s">
        <v>168</v>
      </c>
      <c r="C31" s="195" t="s">
        <v>169</v>
      </c>
      <c r="D31" s="162" t="s">
        <v>166</v>
      </c>
      <c r="E31" s="169">
        <v>3.63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63">
        <v>3.9199999999999999E-2</v>
      </c>
      <c r="O31" s="163">
        <f>ROUND(E31*N31,5)</f>
        <v>0.14230000000000001</v>
      </c>
      <c r="P31" s="163">
        <v>0</v>
      </c>
      <c r="Q31" s="163">
        <f>ROUND(E31*P31,5)</f>
        <v>0</v>
      </c>
      <c r="R31" s="163"/>
      <c r="S31" s="163"/>
      <c r="T31" s="164">
        <v>1.6</v>
      </c>
      <c r="U31" s="163">
        <f>ROUND(E31*T31,2)</f>
        <v>5.81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138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6" t="s">
        <v>170</v>
      </c>
      <c r="D32" s="165"/>
      <c r="E32" s="170">
        <v>3.63</v>
      </c>
      <c r="F32" s="173"/>
      <c r="G32" s="173"/>
      <c r="H32" s="173"/>
      <c r="I32" s="173"/>
      <c r="J32" s="173"/>
      <c r="K32" s="173"/>
      <c r="L32" s="173"/>
      <c r="M32" s="173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140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11</v>
      </c>
      <c r="B33" s="160" t="s">
        <v>171</v>
      </c>
      <c r="C33" s="195" t="s">
        <v>172</v>
      </c>
      <c r="D33" s="162" t="s">
        <v>166</v>
      </c>
      <c r="E33" s="169">
        <v>3.63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0.32</v>
      </c>
      <c r="U33" s="163">
        <f>ROUND(E33*T33,2)</f>
        <v>1.1599999999999999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138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12</v>
      </c>
      <c r="B34" s="160" t="s">
        <v>173</v>
      </c>
      <c r="C34" s="195" t="s">
        <v>174</v>
      </c>
      <c r="D34" s="162" t="s">
        <v>137</v>
      </c>
      <c r="E34" s="169">
        <v>2.26125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63">
        <v>2.5249999999999999</v>
      </c>
      <c r="O34" s="163">
        <f>ROUND(E34*N34,5)</f>
        <v>5.7096600000000004</v>
      </c>
      <c r="P34" s="163">
        <v>0</v>
      </c>
      <c r="Q34" s="163">
        <f>ROUND(E34*P34,5)</f>
        <v>0</v>
      </c>
      <c r="R34" s="163"/>
      <c r="S34" s="163"/>
      <c r="T34" s="164">
        <v>0.47699999999999998</v>
      </c>
      <c r="U34" s="163">
        <f>ROUND(E34*T34,2)</f>
        <v>1.08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138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6" t="s">
        <v>175</v>
      </c>
      <c r="D35" s="165"/>
      <c r="E35" s="170">
        <v>2.26125</v>
      </c>
      <c r="F35" s="173"/>
      <c r="G35" s="173"/>
      <c r="H35" s="173"/>
      <c r="I35" s="173"/>
      <c r="J35" s="173"/>
      <c r="K35" s="173"/>
      <c r="L35" s="173"/>
      <c r="M35" s="173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140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13</v>
      </c>
      <c r="B36" s="160" t="s">
        <v>162</v>
      </c>
      <c r="C36" s="195" t="s">
        <v>163</v>
      </c>
      <c r="D36" s="162" t="s">
        <v>137</v>
      </c>
      <c r="E36" s="169">
        <v>2.26125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63">
        <v>2.5249999999999999</v>
      </c>
      <c r="O36" s="163">
        <f>ROUND(E36*N36,5)</f>
        <v>5.7096600000000004</v>
      </c>
      <c r="P36" s="163">
        <v>0</v>
      </c>
      <c r="Q36" s="163">
        <f>ROUND(E36*P36,5)</f>
        <v>0</v>
      </c>
      <c r="R36" s="163"/>
      <c r="S36" s="163"/>
      <c r="T36" s="164">
        <v>0.47699999999999998</v>
      </c>
      <c r="U36" s="163">
        <f>ROUND(E36*T36,2)</f>
        <v>1.08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138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6" t="s">
        <v>176</v>
      </c>
      <c r="D37" s="165"/>
      <c r="E37" s="170">
        <v>2.26125</v>
      </c>
      <c r="F37" s="173"/>
      <c r="G37" s="173"/>
      <c r="H37" s="173"/>
      <c r="I37" s="173"/>
      <c r="J37" s="173"/>
      <c r="K37" s="173"/>
      <c r="L37" s="173"/>
      <c r="M37" s="173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140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14</v>
      </c>
      <c r="B38" s="160" t="s">
        <v>177</v>
      </c>
      <c r="C38" s="195" t="s">
        <v>178</v>
      </c>
      <c r="D38" s="162" t="s">
        <v>179</v>
      </c>
      <c r="E38" s="169">
        <v>0.17499999999999999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63">
        <v>1.0570200000000001</v>
      </c>
      <c r="O38" s="163">
        <f>ROUND(E38*N38,5)</f>
        <v>0.18498000000000001</v>
      </c>
      <c r="P38" s="163">
        <v>0</v>
      </c>
      <c r="Q38" s="163">
        <f>ROUND(E38*P38,5)</f>
        <v>0</v>
      </c>
      <c r="R38" s="163"/>
      <c r="S38" s="163"/>
      <c r="T38" s="164">
        <v>15.231</v>
      </c>
      <c r="U38" s="163">
        <f>ROUND(E38*T38,2)</f>
        <v>2.67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138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6" t="s">
        <v>180</v>
      </c>
      <c r="D39" s="165"/>
      <c r="E39" s="170">
        <v>0.17499999999999999</v>
      </c>
      <c r="F39" s="173"/>
      <c r="G39" s="173"/>
      <c r="H39" s="173"/>
      <c r="I39" s="173"/>
      <c r="J39" s="173"/>
      <c r="K39" s="173"/>
      <c r="L39" s="173"/>
      <c r="M39" s="173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140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>
        <v>15</v>
      </c>
      <c r="B40" s="160" t="s">
        <v>181</v>
      </c>
      <c r="C40" s="195" t="s">
        <v>366</v>
      </c>
      <c r="D40" s="162" t="s">
        <v>166</v>
      </c>
      <c r="E40" s="169">
        <v>52.5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63">
        <v>5.0000000000000001E-4</v>
      </c>
      <c r="O40" s="163">
        <f>ROUND(E40*N40,5)</f>
        <v>2.6249999999999999E-2</v>
      </c>
      <c r="P40" s="163">
        <v>0</v>
      </c>
      <c r="Q40" s="163">
        <f>ROUND(E40*P40,5)</f>
        <v>0</v>
      </c>
      <c r="R40" s="163"/>
      <c r="S40" s="163"/>
      <c r="T40" s="164">
        <v>9.4E-2</v>
      </c>
      <c r="U40" s="163">
        <f>ROUND(E40*T40,2)</f>
        <v>4.9400000000000004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138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6" t="s">
        <v>182</v>
      </c>
      <c r="D41" s="165"/>
      <c r="E41" s="170">
        <v>17.5</v>
      </c>
      <c r="F41" s="173"/>
      <c r="G41" s="173"/>
      <c r="H41" s="173"/>
      <c r="I41" s="173"/>
      <c r="J41" s="173"/>
      <c r="K41" s="173"/>
      <c r="L41" s="173"/>
      <c r="M41" s="173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140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6" t="s">
        <v>182</v>
      </c>
      <c r="D42" s="165"/>
      <c r="E42" s="170">
        <v>17.5</v>
      </c>
      <c r="F42" s="173"/>
      <c r="G42" s="173"/>
      <c r="H42" s="173"/>
      <c r="I42" s="173"/>
      <c r="J42" s="173"/>
      <c r="K42" s="173"/>
      <c r="L42" s="173"/>
      <c r="M42" s="173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140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6" t="s">
        <v>182</v>
      </c>
      <c r="D43" s="165"/>
      <c r="E43" s="170">
        <v>17.5</v>
      </c>
      <c r="F43" s="173"/>
      <c r="G43" s="173"/>
      <c r="H43" s="173"/>
      <c r="I43" s="173"/>
      <c r="J43" s="173"/>
      <c r="K43" s="173"/>
      <c r="L43" s="173"/>
      <c r="M43" s="173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140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54">
        <v>16</v>
      </c>
      <c r="B44" s="160" t="s">
        <v>162</v>
      </c>
      <c r="C44" s="195" t="s">
        <v>183</v>
      </c>
      <c r="D44" s="162" t="s">
        <v>184</v>
      </c>
      <c r="E44" s="169">
        <v>1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63">
        <v>0.6</v>
      </c>
      <c r="O44" s="163">
        <f>ROUND(E44*N44,5)</f>
        <v>0.6</v>
      </c>
      <c r="P44" s="163">
        <v>0</v>
      </c>
      <c r="Q44" s="163">
        <f>ROUND(E44*P44,5)</f>
        <v>0</v>
      </c>
      <c r="R44" s="163"/>
      <c r="S44" s="163"/>
      <c r="T44" s="164">
        <v>0</v>
      </c>
      <c r="U44" s="163">
        <f>ROUND(E44*T44,2)</f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185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x14ac:dyDescent="0.2">
      <c r="A45" s="155" t="s">
        <v>129</v>
      </c>
      <c r="B45" s="161" t="s">
        <v>56</v>
      </c>
      <c r="C45" s="197" t="s">
        <v>57</v>
      </c>
      <c r="D45" s="166"/>
      <c r="E45" s="171"/>
      <c r="F45" s="174"/>
      <c r="G45" s="174">
        <f>SUMIF(AE46:AE63,"&lt;&gt;NOR",G46:G63)</f>
        <v>0</v>
      </c>
      <c r="H45" s="174"/>
      <c r="I45" s="174">
        <f>SUM(I46:I63)</f>
        <v>0</v>
      </c>
      <c r="J45" s="174"/>
      <c r="K45" s="174">
        <f>SUM(K46:K63)</f>
        <v>0</v>
      </c>
      <c r="L45" s="174"/>
      <c r="M45" s="174">
        <f>SUM(M46:M63)</f>
        <v>0</v>
      </c>
      <c r="N45" s="167"/>
      <c r="O45" s="167">
        <f>SUM(O46:O63)</f>
        <v>38.313089999999995</v>
      </c>
      <c r="P45" s="167"/>
      <c r="Q45" s="167">
        <f>SUM(Q46:Q63)</f>
        <v>0.18168999999999999</v>
      </c>
      <c r="R45" s="167"/>
      <c r="S45" s="167"/>
      <c r="T45" s="168"/>
      <c r="U45" s="167">
        <f>SUM(U46:U63)</f>
        <v>146.19</v>
      </c>
      <c r="AE45" t="s">
        <v>130</v>
      </c>
    </row>
    <row r="46" spans="1:60" ht="22.5" outlineLevel="1" x14ac:dyDescent="0.2">
      <c r="A46" s="154">
        <v>17</v>
      </c>
      <c r="B46" s="160" t="s">
        <v>186</v>
      </c>
      <c r="C46" s="195" t="s">
        <v>187</v>
      </c>
      <c r="D46" s="162" t="s">
        <v>155</v>
      </c>
      <c r="E46" s="169">
        <v>2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63">
        <v>8.5155899999999995</v>
      </c>
      <c r="O46" s="163">
        <f>ROUND(E46*N46,5)</f>
        <v>17.031179999999999</v>
      </c>
      <c r="P46" s="163">
        <v>0</v>
      </c>
      <c r="Q46" s="163">
        <f>ROUND(E46*P46,5)</f>
        <v>0</v>
      </c>
      <c r="R46" s="163"/>
      <c r="S46" s="163"/>
      <c r="T46" s="164">
        <v>46.648940000000003</v>
      </c>
      <c r="U46" s="163">
        <f>ROUND(E46*T46,2)</f>
        <v>93.3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138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0"/>
      <c r="C47" s="196" t="s">
        <v>188</v>
      </c>
      <c r="D47" s="165"/>
      <c r="E47" s="170">
        <v>2</v>
      </c>
      <c r="F47" s="173"/>
      <c r="G47" s="173"/>
      <c r="H47" s="173"/>
      <c r="I47" s="173"/>
      <c r="J47" s="173"/>
      <c r="K47" s="173"/>
      <c r="L47" s="173"/>
      <c r="M47" s="173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140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>
        <v>18</v>
      </c>
      <c r="B48" s="160" t="s">
        <v>189</v>
      </c>
      <c r="C48" s="275" t="s">
        <v>367</v>
      </c>
      <c r="D48" s="162" t="s">
        <v>166</v>
      </c>
      <c r="E48" s="169">
        <v>27.225000000000001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63">
        <v>0.17230000000000001</v>
      </c>
      <c r="O48" s="163">
        <f>ROUND(E48*N48,5)</f>
        <v>4.6908700000000003</v>
      </c>
      <c r="P48" s="163">
        <v>0</v>
      </c>
      <c r="Q48" s="163">
        <f>ROUND(E48*P48,5)</f>
        <v>0</v>
      </c>
      <c r="R48" s="163"/>
      <c r="S48" s="163"/>
      <c r="T48" s="164">
        <v>0.58499999999999996</v>
      </c>
      <c r="U48" s="163">
        <f>ROUND(E48*T48,2)</f>
        <v>15.93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138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/>
      <c r="B49" s="160"/>
      <c r="C49" s="196" t="s">
        <v>190</v>
      </c>
      <c r="D49" s="165"/>
      <c r="E49" s="170">
        <v>21.175000000000001</v>
      </c>
      <c r="F49" s="173"/>
      <c r="G49" s="173"/>
      <c r="H49" s="173"/>
      <c r="I49" s="173"/>
      <c r="J49" s="173"/>
      <c r="K49" s="173"/>
      <c r="L49" s="173"/>
      <c r="M49" s="173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140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196" t="s">
        <v>191</v>
      </c>
      <c r="D50" s="165"/>
      <c r="E50" s="170">
        <v>6.05</v>
      </c>
      <c r="F50" s="173"/>
      <c r="G50" s="173"/>
      <c r="H50" s="173"/>
      <c r="I50" s="173"/>
      <c r="J50" s="173"/>
      <c r="K50" s="173"/>
      <c r="L50" s="173"/>
      <c r="M50" s="173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140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>
        <v>19</v>
      </c>
      <c r="B51" s="160" t="s">
        <v>192</v>
      </c>
      <c r="C51" s="195" t="s">
        <v>193</v>
      </c>
      <c r="D51" s="162" t="s">
        <v>179</v>
      </c>
      <c r="E51" s="169">
        <v>5.0040000000000001E-2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63">
        <v>1.0970899999999999</v>
      </c>
      <c r="O51" s="163">
        <f>ROUND(E51*N51,5)</f>
        <v>5.4899999999999997E-2</v>
      </c>
      <c r="P51" s="163">
        <v>3.6309</v>
      </c>
      <c r="Q51" s="163">
        <f>ROUND(E51*P51,5)</f>
        <v>0.18168999999999999</v>
      </c>
      <c r="R51" s="163"/>
      <c r="S51" s="163"/>
      <c r="T51" s="164">
        <v>81.472070000000002</v>
      </c>
      <c r="U51" s="163">
        <f>ROUND(E51*T51,2)</f>
        <v>4.08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134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0"/>
      <c r="C52" s="196" t="s">
        <v>194</v>
      </c>
      <c r="D52" s="165"/>
      <c r="E52" s="170">
        <v>5.0040000000000001E-2</v>
      </c>
      <c r="F52" s="173"/>
      <c r="G52" s="173"/>
      <c r="H52" s="173"/>
      <c r="I52" s="173"/>
      <c r="J52" s="173"/>
      <c r="K52" s="173"/>
      <c r="L52" s="173"/>
      <c r="M52" s="173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140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>
        <v>20</v>
      </c>
      <c r="B53" s="160" t="s">
        <v>195</v>
      </c>
      <c r="C53" s="195" t="s">
        <v>368</v>
      </c>
      <c r="D53" s="162" t="s">
        <v>166</v>
      </c>
      <c r="E53" s="169">
        <v>9.0749999999999993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63">
        <v>0.75124999999999997</v>
      </c>
      <c r="O53" s="163">
        <f>ROUND(E53*N53,5)</f>
        <v>6.81759</v>
      </c>
      <c r="P53" s="163">
        <v>0</v>
      </c>
      <c r="Q53" s="163">
        <f>ROUND(E53*P53,5)</f>
        <v>0</v>
      </c>
      <c r="R53" s="163"/>
      <c r="S53" s="163"/>
      <c r="T53" s="164">
        <v>0.93400000000000005</v>
      </c>
      <c r="U53" s="163">
        <f>ROUND(E53*T53,2)</f>
        <v>8.48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138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6" t="s">
        <v>196</v>
      </c>
      <c r="D54" s="165"/>
      <c r="E54" s="170">
        <v>9.0749999999999993</v>
      </c>
      <c r="F54" s="173"/>
      <c r="G54" s="173"/>
      <c r="H54" s="173"/>
      <c r="I54" s="173"/>
      <c r="J54" s="173"/>
      <c r="K54" s="173"/>
      <c r="L54" s="173"/>
      <c r="M54" s="173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140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54">
        <v>21</v>
      </c>
      <c r="B55" s="160" t="s">
        <v>197</v>
      </c>
      <c r="C55" s="195" t="s">
        <v>369</v>
      </c>
      <c r="D55" s="162" t="s">
        <v>166</v>
      </c>
      <c r="E55" s="169">
        <v>15.125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63">
        <v>0.48470000000000002</v>
      </c>
      <c r="O55" s="163">
        <f>ROUND(E55*N55,5)</f>
        <v>7.3310899999999997</v>
      </c>
      <c r="P55" s="163">
        <v>0</v>
      </c>
      <c r="Q55" s="163">
        <f>ROUND(E55*P55,5)</f>
        <v>0</v>
      </c>
      <c r="R55" s="163"/>
      <c r="S55" s="163"/>
      <c r="T55" s="164">
        <v>0.69799999999999995</v>
      </c>
      <c r="U55" s="163">
        <f>ROUND(E55*T55,2)</f>
        <v>10.56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138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6" t="s">
        <v>198</v>
      </c>
      <c r="D56" s="165"/>
      <c r="E56" s="170">
        <v>15.125</v>
      </c>
      <c r="F56" s="173"/>
      <c r="G56" s="173"/>
      <c r="H56" s="173"/>
      <c r="I56" s="173"/>
      <c r="J56" s="173"/>
      <c r="K56" s="173"/>
      <c r="L56" s="173"/>
      <c r="M56" s="173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140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22</v>
      </c>
      <c r="B57" s="160" t="s">
        <v>162</v>
      </c>
      <c r="C57" s="195" t="s">
        <v>199</v>
      </c>
      <c r="D57" s="162" t="s">
        <v>137</v>
      </c>
      <c r="E57" s="169">
        <v>3.6814249999999995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63">
        <v>0.48470000000000002</v>
      </c>
      <c r="O57" s="163">
        <f>ROUND(E57*N57,5)</f>
        <v>1.7843899999999999</v>
      </c>
      <c r="P57" s="163">
        <v>0</v>
      </c>
      <c r="Q57" s="163">
        <f>ROUND(E57*P57,5)</f>
        <v>0</v>
      </c>
      <c r="R57" s="163"/>
      <c r="S57" s="163"/>
      <c r="T57" s="164">
        <v>0.69799999999999995</v>
      </c>
      <c r="U57" s="163">
        <f>ROUND(E57*T57,2)</f>
        <v>2.57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138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0"/>
      <c r="C58" s="196" t="s">
        <v>200</v>
      </c>
      <c r="D58" s="165"/>
      <c r="E58" s="170">
        <v>1.8966750000000001</v>
      </c>
      <c r="F58" s="173"/>
      <c r="G58" s="173"/>
      <c r="H58" s="173"/>
      <c r="I58" s="173"/>
      <c r="J58" s="173"/>
      <c r="K58" s="173"/>
      <c r="L58" s="173"/>
      <c r="M58" s="173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140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0"/>
      <c r="C59" s="196" t="s">
        <v>201</v>
      </c>
      <c r="D59" s="165"/>
      <c r="E59" s="170">
        <v>1.7847500000000001</v>
      </c>
      <c r="F59" s="173"/>
      <c r="G59" s="173"/>
      <c r="H59" s="173"/>
      <c r="I59" s="173"/>
      <c r="J59" s="173"/>
      <c r="K59" s="173"/>
      <c r="L59" s="173"/>
      <c r="M59" s="173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140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23</v>
      </c>
      <c r="B60" s="160" t="s">
        <v>202</v>
      </c>
      <c r="C60" s="195" t="s">
        <v>203</v>
      </c>
      <c r="D60" s="162" t="s">
        <v>179</v>
      </c>
      <c r="E60" s="169">
        <v>0.41499999999999998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63">
        <v>1.02491</v>
      </c>
      <c r="O60" s="163">
        <f>ROUND(E60*N60,5)</f>
        <v>0.42534</v>
      </c>
      <c r="P60" s="163">
        <v>0</v>
      </c>
      <c r="Q60" s="163">
        <f>ROUND(E60*P60,5)</f>
        <v>0</v>
      </c>
      <c r="R60" s="163"/>
      <c r="S60" s="163"/>
      <c r="T60" s="164">
        <v>24.562000000000001</v>
      </c>
      <c r="U60" s="163">
        <f>ROUND(E60*T60,2)</f>
        <v>10.19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138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6" t="s">
        <v>204</v>
      </c>
      <c r="D61" s="165"/>
      <c r="E61" s="170">
        <v>0.41499999999999998</v>
      </c>
      <c r="F61" s="173"/>
      <c r="G61" s="173"/>
      <c r="H61" s="173"/>
      <c r="I61" s="173"/>
      <c r="J61" s="173"/>
      <c r="K61" s="173"/>
      <c r="L61" s="173"/>
      <c r="M61" s="173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140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54">
        <v>24</v>
      </c>
      <c r="B62" s="160" t="s">
        <v>205</v>
      </c>
      <c r="C62" s="275" t="s">
        <v>370</v>
      </c>
      <c r="D62" s="162" t="s">
        <v>166</v>
      </c>
      <c r="E62" s="169">
        <v>1.2324999999999999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63">
        <v>0.14419999999999999</v>
      </c>
      <c r="O62" s="163">
        <f>ROUND(E62*N62,5)</f>
        <v>0.17773</v>
      </c>
      <c r="P62" s="163">
        <v>0</v>
      </c>
      <c r="Q62" s="163">
        <f>ROUND(E62*P62,5)</f>
        <v>0</v>
      </c>
      <c r="R62" s="163"/>
      <c r="S62" s="163"/>
      <c r="T62" s="164">
        <v>0.88</v>
      </c>
      <c r="U62" s="163">
        <f>ROUND(E62*T62,2)</f>
        <v>1.08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138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0"/>
      <c r="C63" s="196" t="s">
        <v>206</v>
      </c>
      <c r="D63" s="165"/>
      <c r="E63" s="170">
        <v>1.2324999999999999</v>
      </c>
      <c r="F63" s="173"/>
      <c r="G63" s="173"/>
      <c r="H63" s="173"/>
      <c r="I63" s="173"/>
      <c r="J63" s="173"/>
      <c r="K63" s="173"/>
      <c r="L63" s="173"/>
      <c r="M63" s="173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140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55" t="s">
        <v>129</v>
      </c>
      <c r="B64" s="161" t="s">
        <v>58</v>
      </c>
      <c r="C64" s="197" t="s">
        <v>59</v>
      </c>
      <c r="D64" s="166"/>
      <c r="E64" s="171"/>
      <c r="F64" s="174"/>
      <c r="G64" s="174">
        <f>SUMIF(AE65:AE77,"&lt;&gt;NOR",G65:G77)</f>
        <v>0</v>
      </c>
      <c r="H64" s="174"/>
      <c r="I64" s="174">
        <f>SUM(I65:I77)</f>
        <v>0</v>
      </c>
      <c r="J64" s="174"/>
      <c r="K64" s="174">
        <f>SUM(K65:K77)</f>
        <v>0</v>
      </c>
      <c r="L64" s="174"/>
      <c r="M64" s="174">
        <f>SUM(M65:M77)</f>
        <v>0</v>
      </c>
      <c r="N64" s="167"/>
      <c r="O64" s="167">
        <f>SUM(O65:O77)</f>
        <v>7.0539400000000008</v>
      </c>
      <c r="P64" s="167"/>
      <c r="Q64" s="167">
        <f>SUM(Q65:Q77)</f>
        <v>0.39689999999999998</v>
      </c>
      <c r="R64" s="167"/>
      <c r="S64" s="167"/>
      <c r="T64" s="168"/>
      <c r="U64" s="167">
        <f>SUM(U65:U77)</f>
        <v>64.319999999999993</v>
      </c>
      <c r="AE64" t="s">
        <v>130</v>
      </c>
    </row>
    <row r="65" spans="1:60" ht="22.5" outlineLevel="1" x14ac:dyDescent="0.2">
      <c r="A65" s="154">
        <v>25</v>
      </c>
      <c r="B65" s="160" t="s">
        <v>207</v>
      </c>
      <c r="C65" s="195" t="s">
        <v>208</v>
      </c>
      <c r="D65" s="162" t="s">
        <v>184</v>
      </c>
      <c r="E65" s="169">
        <v>1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63">
        <v>0.75407000000000002</v>
      </c>
      <c r="O65" s="163">
        <f>ROUND(E65*N65,5)</f>
        <v>0.75407000000000002</v>
      </c>
      <c r="P65" s="163">
        <v>0</v>
      </c>
      <c r="Q65" s="163">
        <f>ROUND(E65*P65,5)</f>
        <v>0</v>
      </c>
      <c r="R65" s="163"/>
      <c r="S65" s="163"/>
      <c r="T65" s="164">
        <v>9.8105200000000004</v>
      </c>
      <c r="U65" s="163">
        <f>ROUND(E65*T65,2)</f>
        <v>9.81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138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26</v>
      </c>
      <c r="B66" s="160" t="s">
        <v>209</v>
      </c>
      <c r="C66" s="195" t="s">
        <v>210</v>
      </c>
      <c r="D66" s="162" t="s">
        <v>166</v>
      </c>
      <c r="E66" s="169">
        <v>0.76500000000000001</v>
      </c>
      <c r="F66" s="172"/>
      <c r="G66" s="173">
        <f>ROUND(E66*F66,2)</f>
        <v>0</v>
      </c>
      <c r="H66" s="172"/>
      <c r="I66" s="173">
        <f>ROUND(E66*H66,2)</f>
        <v>0</v>
      </c>
      <c r="J66" s="172"/>
      <c r="K66" s="173">
        <f>ROUND(E66*J66,2)</f>
        <v>0</v>
      </c>
      <c r="L66" s="173">
        <v>21</v>
      </c>
      <c r="M66" s="173">
        <f>G66*(1+L66/100)</f>
        <v>0</v>
      </c>
      <c r="N66" s="163">
        <v>5.3499999999999997E-3</v>
      </c>
      <c r="O66" s="163">
        <f>ROUND(E66*N66,5)</f>
        <v>4.0899999999999999E-3</v>
      </c>
      <c r="P66" s="163">
        <v>0</v>
      </c>
      <c r="Q66" s="163">
        <f>ROUND(E66*P66,5)</f>
        <v>0</v>
      </c>
      <c r="R66" s="163"/>
      <c r="S66" s="163"/>
      <c r="T66" s="164">
        <v>0.77500000000000002</v>
      </c>
      <c r="U66" s="163">
        <f>ROUND(E66*T66,2)</f>
        <v>0.59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138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0"/>
      <c r="C67" s="196" t="s">
        <v>211</v>
      </c>
      <c r="D67" s="165"/>
      <c r="E67" s="170">
        <v>0.76500000000000001</v>
      </c>
      <c r="F67" s="173"/>
      <c r="G67" s="173"/>
      <c r="H67" s="173"/>
      <c r="I67" s="173"/>
      <c r="J67" s="173"/>
      <c r="K67" s="173"/>
      <c r="L67" s="173"/>
      <c r="M67" s="173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140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>
        <v>27</v>
      </c>
      <c r="B68" s="160" t="s">
        <v>212</v>
      </c>
      <c r="C68" s="195" t="s">
        <v>213</v>
      </c>
      <c r="D68" s="162" t="s">
        <v>166</v>
      </c>
      <c r="E68" s="169">
        <v>0.76500000000000001</v>
      </c>
      <c r="F68" s="172"/>
      <c r="G68" s="173">
        <f>ROUND(E68*F68,2)</f>
        <v>0</v>
      </c>
      <c r="H68" s="172"/>
      <c r="I68" s="173">
        <f>ROUND(E68*H68,2)</f>
        <v>0</v>
      </c>
      <c r="J68" s="172"/>
      <c r="K68" s="173">
        <f>ROUND(E68*J68,2)</f>
        <v>0</v>
      </c>
      <c r="L68" s="173">
        <v>21</v>
      </c>
      <c r="M68" s="173">
        <f>G68*(1+L68/100)</f>
        <v>0</v>
      </c>
      <c r="N68" s="163">
        <v>0</v>
      </c>
      <c r="O68" s="163">
        <f>ROUND(E68*N68,5)</f>
        <v>0</v>
      </c>
      <c r="P68" s="163">
        <v>0</v>
      </c>
      <c r="Q68" s="163">
        <f>ROUND(E68*P68,5)</f>
        <v>0</v>
      </c>
      <c r="R68" s="163"/>
      <c r="S68" s="163"/>
      <c r="T68" s="164">
        <v>0.27</v>
      </c>
      <c r="U68" s="163">
        <f>ROUND(E68*T68,2)</f>
        <v>0.21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138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28</v>
      </c>
      <c r="B69" s="160" t="s">
        <v>214</v>
      </c>
      <c r="C69" s="195" t="s">
        <v>215</v>
      </c>
      <c r="D69" s="162" t="s">
        <v>155</v>
      </c>
      <c r="E69" s="169">
        <v>16.2</v>
      </c>
      <c r="F69" s="172"/>
      <c r="G69" s="173">
        <f>ROUND(E69*F69,2)</f>
        <v>0</v>
      </c>
      <c r="H69" s="172"/>
      <c r="I69" s="173">
        <f>ROUND(E69*H69,2)</f>
        <v>0</v>
      </c>
      <c r="J69" s="172"/>
      <c r="K69" s="173">
        <f>ROUND(E69*J69,2)</f>
        <v>0</v>
      </c>
      <c r="L69" s="173">
        <v>21</v>
      </c>
      <c r="M69" s="173">
        <f>G69*(1+L69/100)</f>
        <v>0</v>
      </c>
      <c r="N69" s="163">
        <v>3.7960000000000001E-2</v>
      </c>
      <c r="O69" s="163">
        <f>ROUND(E69*N69,5)</f>
        <v>0.61495</v>
      </c>
      <c r="P69" s="163">
        <v>2.4500000000000001E-2</v>
      </c>
      <c r="Q69" s="163">
        <f>ROUND(E69*P69,5)</f>
        <v>0.39689999999999998</v>
      </c>
      <c r="R69" s="163"/>
      <c r="S69" s="163"/>
      <c r="T69" s="164">
        <v>1.12574</v>
      </c>
      <c r="U69" s="163">
        <f>ROUND(E69*T69,2)</f>
        <v>18.239999999999998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134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54">
        <v>29</v>
      </c>
      <c r="B70" s="160" t="s">
        <v>216</v>
      </c>
      <c r="C70" s="195" t="s">
        <v>217</v>
      </c>
      <c r="D70" s="162" t="s">
        <v>179</v>
      </c>
      <c r="E70" s="169">
        <v>0.49247999999999997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21</v>
      </c>
      <c r="M70" s="173">
        <f>G70*(1+L70/100)</f>
        <v>0</v>
      </c>
      <c r="N70" s="163">
        <v>1</v>
      </c>
      <c r="O70" s="163">
        <f>ROUND(E70*N70,5)</f>
        <v>0.49247999999999997</v>
      </c>
      <c r="P70" s="163">
        <v>0</v>
      </c>
      <c r="Q70" s="163">
        <f>ROUND(E70*P70,5)</f>
        <v>0</v>
      </c>
      <c r="R70" s="163"/>
      <c r="S70" s="163"/>
      <c r="T70" s="164">
        <v>0</v>
      </c>
      <c r="U70" s="163">
        <f>ROUND(E70*T70,2)</f>
        <v>0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185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0"/>
      <c r="C71" s="196" t="s">
        <v>218</v>
      </c>
      <c r="D71" s="165"/>
      <c r="E71" s="170">
        <v>0.49247999999999997</v>
      </c>
      <c r="F71" s="173"/>
      <c r="G71" s="173"/>
      <c r="H71" s="173"/>
      <c r="I71" s="173"/>
      <c r="J71" s="173"/>
      <c r="K71" s="173"/>
      <c r="L71" s="173"/>
      <c r="M71" s="173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140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2.5" outlineLevel="1" x14ac:dyDescent="0.2">
      <c r="A72" s="154">
        <v>30</v>
      </c>
      <c r="B72" s="160" t="s">
        <v>219</v>
      </c>
      <c r="C72" s="195" t="s">
        <v>220</v>
      </c>
      <c r="D72" s="162" t="s">
        <v>166</v>
      </c>
      <c r="E72" s="169">
        <v>17.600100000000001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63">
        <v>0.21057000000000001</v>
      </c>
      <c r="O72" s="163">
        <f>ROUND(E72*N72,5)</f>
        <v>3.7060499999999998</v>
      </c>
      <c r="P72" s="163">
        <v>0</v>
      </c>
      <c r="Q72" s="163">
        <f>ROUND(E72*P72,5)</f>
        <v>0</v>
      </c>
      <c r="R72" s="163"/>
      <c r="S72" s="163"/>
      <c r="T72" s="164">
        <v>1.12599</v>
      </c>
      <c r="U72" s="163">
        <f>ROUND(E72*T72,2)</f>
        <v>19.82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134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0"/>
      <c r="C73" s="196" t="s">
        <v>221</v>
      </c>
      <c r="D73" s="165"/>
      <c r="E73" s="170">
        <v>17.600100000000001</v>
      </c>
      <c r="F73" s="173"/>
      <c r="G73" s="173"/>
      <c r="H73" s="173"/>
      <c r="I73" s="173"/>
      <c r="J73" s="173"/>
      <c r="K73" s="173"/>
      <c r="L73" s="173"/>
      <c r="M73" s="173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140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54">
        <v>31</v>
      </c>
      <c r="B74" s="160" t="s">
        <v>222</v>
      </c>
      <c r="C74" s="195" t="s">
        <v>223</v>
      </c>
      <c r="D74" s="162" t="s">
        <v>155</v>
      </c>
      <c r="E74" s="169">
        <v>12.76</v>
      </c>
      <c r="F74" s="172"/>
      <c r="G74" s="173">
        <f>ROUND(E74*F74,2)</f>
        <v>0</v>
      </c>
      <c r="H74" s="172"/>
      <c r="I74" s="173">
        <f>ROUND(E74*H74,2)</f>
        <v>0</v>
      </c>
      <c r="J74" s="172"/>
      <c r="K74" s="173">
        <f>ROUND(E74*J74,2)</f>
        <v>0</v>
      </c>
      <c r="L74" s="173">
        <v>21</v>
      </c>
      <c r="M74" s="173">
        <f>G74*(1+L74/100)</f>
        <v>0</v>
      </c>
      <c r="N74" s="163">
        <v>0.11169999999999999</v>
      </c>
      <c r="O74" s="163">
        <f>ROUND(E74*N74,5)</f>
        <v>1.4252899999999999</v>
      </c>
      <c r="P74" s="163">
        <v>0</v>
      </c>
      <c r="Q74" s="163">
        <f>ROUND(E74*P74,5)</f>
        <v>0</v>
      </c>
      <c r="R74" s="163"/>
      <c r="S74" s="163"/>
      <c r="T74" s="164">
        <v>1.1797200000000001</v>
      </c>
      <c r="U74" s="163">
        <f>ROUND(E74*T74,2)</f>
        <v>15.05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134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0"/>
      <c r="C75" s="196" t="s">
        <v>224</v>
      </c>
      <c r="D75" s="165"/>
      <c r="E75" s="170">
        <v>12.76</v>
      </c>
      <c r="F75" s="173"/>
      <c r="G75" s="173"/>
      <c r="H75" s="173"/>
      <c r="I75" s="173"/>
      <c r="J75" s="173"/>
      <c r="K75" s="173"/>
      <c r="L75" s="173"/>
      <c r="M75" s="173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140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>
        <v>32</v>
      </c>
      <c r="B76" s="160" t="s">
        <v>222</v>
      </c>
      <c r="C76" s="195" t="s">
        <v>199</v>
      </c>
      <c r="D76" s="162" t="s">
        <v>137</v>
      </c>
      <c r="E76" s="169">
        <v>0.51040000000000008</v>
      </c>
      <c r="F76" s="172"/>
      <c r="G76" s="173">
        <f>ROUND(E76*F76,2)</f>
        <v>0</v>
      </c>
      <c r="H76" s="172"/>
      <c r="I76" s="173">
        <f>ROUND(E76*H76,2)</f>
        <v>0</v>
      </c>
      <c r="J76" s="172"/>
      <c r="K76" s="173">
        <f>ROUND(E76*J76,2)</f>
        <v>0</v>
      </c>
      <c r="L76" s="173">
        <v>21</v>
      </c>
      <c r="M76" s="173">
        <f>G76*(1+L76/100)</f>
        <v>0</v>
      </c>
      <c r="N76" s="163">
        <v>0.11169999999999999</v>
      </c>
      <c r="O76" s="163">
        <f>ROUND(E76*N76,5)</f>
        <v>5.7009999999999998E-2</v>
      </c>
      <c r="P76" s="163">
        <v>0</v>
      </c>
      <c r="Q76" s="163">
        <f>ROUND(E76*P76,5)</f>
        <v>0</v>
      </c>
      <c r="R76" s="163"/>
      <c r="S76" s="163"/>
      <c r="T76" s="164">
        <v>1.1797200000000001</v>
      </c>
      <c r="U76" s="163">
        <f>ROUND(E76*T76,2)</f>
        <v>0.6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134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0"/>
      <c r="C77" s="196" t="s">
        <v>225</v>
      </c>
      <c r="D77" s="165"/>
      <c r="E77" s="170">
        <v>0.51039999999999996</v>
      </c>
      <c r="F77" s="173"/>
      <c r="G77" s="173"/>
      <c r="H77" s="173"/>
      <c r="I77" s="173"/>
      <c r="J77" s="173"/>
      <c r="K77" s="173"/>
      <c r="L77" s="173"/>
      <c r="M77" s="173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140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x14ac:dyDescent="0.2">
      <c r="A78" s="155" t="s">
        <v>129</v>
      </c>
      <c r="B78" s="161" t="s">
        <v>60</v>
      </c>
      <c r="C78" s="197" t="s">
        <v>61</v>
      </c>
      <c r="D78" s="166"/>
      <c r="E78" s="171"/>
      <c r="F78" s="174"/>
      <c r="G78" s="174">
        <f>SUMIF(AE79:AE81,"&lt;&gt;NOR",G79:G81)</f>
        <v>0</v>
      </c>
      <c r="H78" s="174"/>
      <c r="I78" s="174">
        <f>SUM(I79:I81)</f>
        <v>0</v>
      </c>
      <c r="J78" s="174"/>
      <c r="K78" s="174">
        <f>SUM(K79:K81)</f>
        <v>0</v>
      </c>
      <c r="L78" s="174"/>
      <c r="M78" s="174">
        <f>SUM(M79:M81)</f>
        <v>0</v>
      </c>
      <c r="N78" s="167"/>
      <c r="O78" s="167">
        <f>SUM(O79:O81)</f>
        <v>0.69750000000000001</v>
      </c>
      <c r="P78" s="167"/>
      <c r="Q78" s="167">
        <f>SUM(Q79:Q81)</f>
        <v>0</v>
      </c>
      <c r="R78" s="167"/>
      <c r="S78" s="167"/>
      <c r="T78" s="168"/>
      <c r="U78" s="167">
        <f>SUM(U79:U81)</f>
        <v>19.369999999999997</v>
      </c>
      <c r="AE78" t="s">
        <v>130</v>
      </c>
    </row>
    <row r="79" spans="1:60" ht="22.5" outlineLevel="1" x14ac:dyDescent="0.2">
      <c r="A79" s="154">
        <v>33</v>
      </c>
      <c r="B79" s="160" t="s">
        <v>226</v>
      </c>
      <c r="C79" s="275" t="s">
        <v>371</v>
      </c>
      <c r="D79" s="162" t="s">
        <v>166</v>
      </c>
      <c r="E79" s="169">
        <v>36.905000000000001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63">
        <v>1.47E-2</v>
      </c>
      <c r="O79" s="163">
        <f>ROUND(E79*N79,5)</f>
        <v>0.54249999999999998</v>
      </c>
      <c r="P79" s="163">
        <v>0</v>
      </c>
      <c r="Q79" s="163">
        <f>ROUND(E79*P79,5)</f>
        <v>0</v>
      </c>
      <c r="R79" s="163"/>
      <c r="S79" s="163"/>
      <c r="T79" s="164">
        <v>0.28000000000000003</v>
      </c>
      <c r="U79" s="163">
        <f>ROUND(E79*T79,2)</f>
        <v>10.33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138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0"/>
      <c r="C80" s="196" t="s">
        <v>227</v>
      </c>
      <c r="D80" s="165"/>
      <c r="E80" s="170">
        <v>36.905000000000001</v>
      </c>
      <c r="F80" s="173"/>
      <c r="G80" s="173"/>
      <c r="H80" s="173"/>
      <c r="I80" s="173"/>
      <c r="J80" s="173"/>
      <c r="K80" s="173"/>
      <c r="L80" s="173"/>
      <c r="M80" s="173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140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2.5" outlineLevel="1" x14ac:dyDescent="0.2">
      <c r="A81" s="154">
        <v>34</v>
      </c>
      <c r="B81" s="160" t="s">
        <v>228</v>
      </c>
      <c r="C81" s="275" t="s">
        <v>372</v>
      </c>
      <c r="D81" s="162" t="s">
        <v>166</v>
      </c>
      <c r="E81" s="169">
        <v>36.905000000000001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21</v>
      </c>
      <c r="M81" s="173">
        <f>G81*(1+L81/100)</f>
        <v>0</v>
      </c>
      <c r="N81" s="163">
        <v>4.1999999999999997E-3</v>
      </c>
      <c r="O81" s="163">
        <f>ROUND(E81*N81,5)</f>
        <v>0.155</v>
      </c>
      <c r="P81" s="163">
        <v>0</v>
      </c>
      <c r="Q81" s="163">
        <f>ROUND(E81*P81,5)</f>
        <v>0</v>
      </c>
      <c r="R81" s="163"/>
      <c r="S81" s="163"/>
      <c r="T81" s="164">
        <v>0.245</v>
      </c>
      <c r="U81" s="163">
        <f>ROUND(E81*T81,2)</f>
        <v>9.0399999999999991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138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x14ac:dyDescent="0.2">
      <c r="A82" s="155" t="s">
        <v>129</v>
      </c>
      <c r="B82" s="161" t="s">
        <v>62</v>
      </c>
      <c r="C82" s="197" t="s">
        <v>63</v>
      </c>
      <c r="D82" s="166"/>
      <c r="E82" s="171"/>
      <c r="F82" s="174"/>
      <c r="G82" s="174">
        <f>SUMIF(AE83:AE83,"&lt;&gt;NOR",G83:G83)</f>
        <v>0</v>
      </c>
      <c r="H82" s="174"/>
      <c r="I82" s="174">
        <f>SUM(I83:I83)</f>
        <v>0</v>
      </c>
      <c r="J82" s="174"/>
      <c r="K82" s="174">
        <f>SUM(K83:K83)</f>
        <v>0</v>
      </c>
      <c r="L82" s="174"/>
      <c r="M82" s="174">
        <f>SUM(M83:M83)</f>
        <v>0</v>
      </c>
      <c r="N82" s="167"/>
      <c r="O82" s="167">
        <f>SUM(O83:O83)</f>
        <v>2.4199999999999999E-2</v>
      </c>
      <c r="P82" s="167"/>
      <c r="Q82" s="167">
        <f>SUM(Q83:Q83)</f>
        <v>0</v>
      </c>
      <c r="R82" s="167"/>
      <c r="S82" s="167"/>
      <c r="T82" s="168"/>
      <c r="U82" s="167">
        <f>SUM(U83:U83)</f>
        <v>0.76</v>
      </c>
      <c r="AE82" t="s">
        <v>130</v>
      </c>
    </row>
    <row r="83" spans="1:60" outlineLevel="1" x14ac:dyDescent="0.2">
      <c r="A83" s="154">
        <v>35</v>
      </c>
      <c r="B83" s="160" t="s">
        <v>229</v>
      </c>
      <c r="C83" s="195" t="s">
        <v>230</v>
      </c>
      <c r="D83" s="162" t="s">
        <v>166</v>
      </c>
      <c r="E83" s="169">
        <v>15.125</v>
      </c>
      <c r="F83" s="172"/>
      <c r="G83" s="173">
        <f>ROUND(E83*F83,2)</f>
        <v>0</v>
      </c>
      <c r="H83" s="172"/>
      <c r="I83" s="173">
        <f>ROUND(E83*H83,2)</f>
        <v>0</v>
      </c>
      <c r="J83" s="172"/>
      <c r="K83" s="173">
        <f>ROUND(E83*J83,2)</f>
        <v>0</v>
      </c>
      <c r="L83" s="173">
        <v>21</v>
      </c>
      <c r="M83" s="173">
        <f>G83*(1+L83/100)</f>
        <v>0</v>
      </c>
      <c r="N83" s="163">
        <v>1.6000000000000001E-3</v>
      </c>
      <c r="O83" s="163">
        <f>ROUND(E83*N83,5)</f>
        <v>2.4199999999999999E-2</v>
      </c>
      <c r="P83" s="163">
        <v>0</v>
      </c>
      <c r="Q83" s="163">
        <f>ROUND(E83*P83,5)</f>
        <v>0</v>
      </c>
      <c r="R83" s="163"/>
      <c r="S83" s="163"/>
      <c r="T83" s="164">
        <v>0.05</v>
      </c>
      <c r="U83" s="163">
        <f>ROUND(E83*T83,2)</f>
        <v>0.76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138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x14ac:dyDescent="0.2">
      <c r="A84" s="155" t="s">
        <v>129</v>
      </c>
      <c r="B84" s="161" t="s">
        <v>64</v>
      </c>
      <c r="C84" s="197" t="s">
        <v>65</v>
      </c>
      <c r="D84" s="166"/>
      <c r="E84" s="171"/>
      <c r="F84" s="174"/>
      <c r="G84" s="174">
        <f>SUMIF(AE85:AE93,"&lt;&gt;NOR",G85:G93)</f>
        <v>0</v>
      </c>
      <c r="H84" s="174"/>
      <c r="I84" s="174">
        <f>SUM(I85:I93)</f>
        <v>0</v>
      </c>
      <c r="J84" s="174"/>
      <c r="K84" s="174">
        <f>SUM(K85:K93)</f>
        <v>0</v>
      </c>
      <c r="L84" s="174"/>
      <c r="M84" s="174">
        <f>SUM(M85:M93)</f>
        <v>0</v>
      </c>
      <c r="N84" s="167"/>
      <c r="O84" s="167">
        <f>SUM(O85:O93)</f>
        <v>1.8754199999999999</v>
      </c>
      <c r="P84" s="167"/>
      <c r="Q84" s="167">
        <f>SUM(Q85:Q93)</f>
        <v>0</v>
      </c>
      <c r="R84" s="167"/>
      <c r="S84" s="167"/>
      <c r="T84" s="168"/>
      <c r="U84" s="167">
        <f>SUM(U85:U93)</f>
        <v>113.08</v>
      </c>
      <c r="AE84" t="s">
        <v>130</v>
      </c>
    </row>
    <row r="85" spans="1:60" ht="22.5" outlineLevel="1" x14ac:dyDescent="0.2">
      <c r="A85" s="154">
        <v>36</v>
      </c>
      <c r="B85" s="160" t="s">
        <v>231</v>
      </c>
      <c r="C85" s="275" t="s">
        <v>373</v>
      </c>
      <c r="D85" s="162" t="s">
        <v>166</v>
      </c>
      <c r="E85" s="169">
        <v>29.1325</v>
      </c>
      <c r="F85" s="172"/>
      <c r="G85" s="173">
        <f>ROUND(E85*F85,2)</f>
        <v>0</v>
      </c>
      <c r="H85" s="172"/>
      <c r="I85" s="173">
        <f>ROUND(E85*H85,2)</f>
        <v>0</v>
      </c>
      <c r="J85" s="172"/>
      <c r="K85" s="173">
        <f>ROUND(E85*J85,2)</f>
        <v>0</v>
      </c>
      <c r="L85" s="173">
        <v>21</v>
      </c>
      <c r="M85" s="173">
        <f>G85*(1+L85/100)</f>
        <v>0</v>
      </c>
      <c r="N85" s="163">
        <v>3.3890000000000003E-2</v>
      </c>
      <c r="O85" s="163">
        <f>ROUND(E85*N85,5)</f>
        <v>0.98729999999999996</v>
      </c>
      <c r="P85" s="163">
        <v>0</v>
      </c>
      <c r="Q85" s="163">
        <f>ROUND(E85*P85,5)</f>
        <v>0</v>
      </c>
      <c r="R85" s="163"/>
      <c r="S85" s="163"/>
      <c r="T85" s="164">
        <v>1.4157999999999999</v>
      </c>
      <c r="U85" s="163">
        <f>ROUND(E85*T85,2)</f>
        <v>41.25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138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0"/>
      <c r="C86" s="196" t="s">
        <v>232</v>
      </c>
      <c r="D86" s="165"/>
      <c r="E86" s="170">
        <v>44.77</v>
      </c>
      <c r="F86" s="173"/>
      <c r="G86" s="173"/>
      <c r="H86" s="173"/>
      <c r="I86" s="173"/>
      <c r="J86" s="173"/>
      <c r="K86" s="173"/>
      <c r="L86" s="173"/>
      <c r="M86" s="173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140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0"/>
      <c r="C87" s="196" t="s">
        <v>233</v>
      </c>
      <c r="D87" s="165"/>
      <c r="E87" s="170">
        <v>-15.637499999999999</v>
      </c>
      <c r="F87" s="173"/>
      <c r="G87" s="173"/>
      <c r="H87" s="173"/>
      <c r="I87" s="173"/>
      <c r="J87" s="173"/>
      <c r="K87" s="173"/>
      <c r="L87" s="173"/>
      <c r="M87" s="173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140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37</v>
      </c>
      <c r="B88" s="160" t="s">
        <v>162</v>
      </c>
      <c r="C88" s="275" t="s">
        <v>374</v>
      </c>
      <c r="D88" s="162" t="s">
        <v>166</v>
      </c>
      <c r="E88" s="169">
        <v>27.737500000000001</v>
      </c>
      <c r="F88" s="172"/>
      <c r="G88" s="173">
        <f>ROUND(E88*F88,2)</f>
        <v>0</v>
      </c>
      <c r="H88" s="172"/>
      <c r="I88" s="173">
        <f>ROUND(E88*H88,2)</f>
        <v>0</v>
      </c>
      <c r="J88" s="172"/>
      <c r="K88" s="173">
        <f>ROUND(E88*J88,2)</f>
        <v>0</v>
      </c>
      <c r="L88" s="173">
        <v>21</v>
      </c>
      <c r="M88" s="173">
        <f>G88*(1+L88/100)</f>
        <v>0</v>
      </c>
      <c r="N88" s="163">
        <v>1.5879999999999998E-2</v>
      </c>
      <c r="O88" s="163">
        <f>ROUND(E88*N88,5)</f>
        <v>0.44046999999999997</v>
      </c>
      <c r="P88" s="163">
        <v>0</v>
      </c>
      <c r="Q88" s="163">
        <f>ROUND(E88*P88,5)</f>
        <v>0</v>
      </c>
      <c r="R88" s="163"/>
      <c r="S88" s="163"/>
      <c r="T88" s="164">
        <v>1.2558</v>
      </c>
      <c r="U88" s="163">
        <f>ROUND(E88*T88,2)</f>
        <v>34.83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138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0"/>
      <c r="C89" s="196" t="s">
        <v>234</v>
      </c>
      <c r="D89" s="165"/>
      <c r="E89" s="170">
        <v>15.637499999999999</v>
      </c>
      <c r="F89" s="173"/>
      <c r="G89" s="173"/>
      <c r="H89" s="173"/>
      <c r="I89" s="173"/>
      <c r="J89" s="173"/>
      <c r="K89" s="173"/>
      <c r="L89" s="173"/>
      <c r="M89" s="173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140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0"/>
      <c r="C90" s="196" t="s">
        <v>235</v>
      </c>
      <c r="D90" s="165"/>
      <c r="E90" s="170">
        <v>12.1</v>
      </c>
      <c r="F90" s="173"/>
      <c r="G90" s="173"/>
      <c r="H90" s="173"/>
      <c r="I90" s="173"/>
      <c r="J90" s="173"/>
      <c r="K90" s="173"/>
      <c r="L90" s="173"/>
      <c r="M90" s="173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140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54">
        <v>38</v>
      </c>
      <c r="B91" s="160" t="s">
        <v>236</v>
      </c>
      <c r="C91" s="195" t="s">
        <v>237</v>
      </c>
      <c r="D91" s="162" t="s">
        <v>166</v>
      </c>
      <c r="E91" s="169">
        <v>27.737500000000001</v>
      </c>
      <c r="F91" s="172"/>
      <c r="G91" s="173">
        <f>ROUND(E91*F91,2)</f>
        <v>0</v>
      </c>
      <c r="H91" s="172"/>
      <c r="I91" s="173">
        <f>ROUND(E91*H91,2)</f>
        <v>0</v>
      </c>
      <c r="J91" s="172"/>
      <c r="K91" s="173">
        <f>ROUND(E91*J91,2)</f>
        <v>0</v>
      </c>
      <c r="L91" s="173">
        <v>21</v>
      </c>
      <c r="M91" s="173">
        <f>G91*(1+L91/100)</f>
        <v>0</v>
      </c>
      <c r="N91" s="163">
        <v>1.5879999999999998E-2</v>
      </c>
      <c r="O91" s="163">
        <f>ROUND(E91*N91,5)</f>
        <v>0.44046999999999997</v>
      </c>
      <c r="P91" s="163">
        <v>0</v>
      </c>
      <c r="Q91" s="163">
        <f>ROUND(E91*P91,5)</f>
        <v>0</v>
      </c>
      <c r="R91" s="163"/>
      <c r="S91" s="163"/>
      <c r="T91" s="164">
        <v>1.2558</v>
      </c>
      <c r="U91" s="163">
        <f>ROUND(E91*T91,2)</f>
        <v>34.83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138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>
        <v>39</v>
      </c>
      <c r="B92" s="160" t="s">
        <v>238</v>
      </c>
      <c r="C92" s="195" t="s">
        <v>239</v>
      </c>
      <c r="D92" s="162" t="s">
        <v>155</v>
      </c>
      <c r="E92" s="169">
        <v>7.45</v>
      </c>
      <c r="F92" s="172"/>
      <c r="G92" s="173">
        <f>ROUND(E92*F92,2)</f>
        <v>0</v>
      </c>
      <c r="H92" s="172"/>
      <c r="I92" s="173">
        <f>ROUND(E92*H92,2)</f>
        <v>0</v>
      </c>
      <c r="J92" s="172"/>
      <c r="K92" s="173">
        <f>ROUND(E92*J92,2)</f>
        <v>0</v>
      </c>
      <c r="L92" s="173">
        <v>21</v>
      </c>
      <c r="M92" s="173">
        <f>G92*(1+L92/100)</f>
        <v>0</v>
      </c>
      <c r="N92" s="163">
        <v>5.2999999999999998E-4</v>
      </c>
      <c r="O92" s="163">
        <f>ROUND(E92*N92,5)</f>
        <v>3.9500000000000004E-3</v>
      </c>
      <c r="P92" s="163">
        <v>0</v>
      </c>
      <c r="Q92" s="163">
        <f>ROUND(E92*P92,5)</f>
        <v>0</v>
      </c>
      <c r="R92" s="163"/>
      <c r="S92" s="163"/>
      <c r="T92" s="164">
        <v>0.16</v>
      </c>
      <c r="U92" s="163">
        <f>ROUND(E92*T92,2)</f>
        <v>1.19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138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ht="22.5" outlineLevel="1" x14ac:dyDescent="0.2">
      <c r="A93" s="154">
        <v>40</v>
      </c>
      <c r="B93" s="160" t="s">
        <v>240</v>
      </c>
      <c r="C93" s="195" t="s">
        <v>241</v>
      </c>
      <c r="D93" s="162" t="s">
        <v>155</v>
      </c>
      <c r="E93" s="169">
        <v>6.1</v>
      </c>
      <c r="F93" s="172"/>
      <c r="G93" s="173">
        <f>ROUND(E93*F93,2)</f>
        <v>0</v>
      </c>
      <c r="H93" s="172"/>
      <c r="I93" s="173">
        <f>ROUND(E93*H93,2)</f>
        <v>0</v>
      </c>
      <c r="J93" s="172"/>
      <c r="K93" s="173">
        <f>ROUND(E93*J93,2)</f>
        <v>0</v>
      </c>
      <c r="L93" s="173">
        <v>21</v>
      </c>
      <c r="M93" s="173">
        <f>G93*(1+L93/100)</f>
        <v>0</v>
      </c>
      <c r="N93" s="163">
        <v>5.2999999999999998E-4</v>
      </c>
      <c r="O93" s="163">
        <f>ROUND(E93*N93,5)</f>
        <v>3.2299999999999998E-3</v>
      </c>
      <c r="P93" s="163">
        <v>0</v>
      </c>
      <c r="Q93" s="163">
        <f>ROUND(E93*P93,5)</f>
        <v>0</v>
      </c>
      <c r="R93" s="163"/>
      <c r="S93" s="163"/>
      <c r="T93" s="164">
        <v>0.16</v>
      </c>
      <c r="U93" s="163">
        <f>ROUND(E93*T93,2)</f>
        <v>0.98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138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x14ac:dyDescent="0.2">
      <c r="A94" s="155" t="s">
        <v>129</v>
      </c>
      <c r="B94" s="161" t="s">
        <v>66</v>
      </c>
      <c r="C94" s="197" t="s">
        <v>67</v>
      </c>
      <c r="D94" s="166"/>
      <c r="E94" s="171"/>
      <c r="F94" s="174"/>
      <c r="G94" s="174">
        <f>SUMIF(AE95:AE105,"&lt;&gt;NOR",G95:G105)</f>
        <v>0</v>
      </c>
      <c r="H94" s="174"/>
      <c r="I94" s="174">
        <f>SUM(I95:I105)</f>
        <v>0</v>
      </c>
      <c r="J94" s="174"/>
      <c r="K94" s="174">
        <f>SUM(K95:K105)</f>
        <v>0</v>
      </c>
      <c r="L94" s="174"/>
      <c r="M94" s="174">
        <f>SUM(M95:M105)</f>
        <v>0</v>
      </c>
      <c r="N94" s="167"/>
      <c r="O94" s="167">
        <f>SUM(O95:O105)</f>
        <v>24.645970000000002</v>
      </c>
      <c r="P94" s="167"/>
      <c r="Q94" s="167">
        <f>SUM(Q95:Q105)</f>
        <v>0</v>
      </c>
      <c r="R94" s="167"/>
      <c r="S94" s="167"/>
      <c r="T94" s="168"/>
      <c r="U94" s="167">
        <f>SUM(U95:U105)</f>
        <v>36.72</v>
      </c>
      <c r="AE94" t="s">
        <v>130</v>
      </c>
    </row>
    <row r="95" spans="1:60" ht="22.5" outlineLevel="1" x14ac:dyDescent="0.2">
      <c r="A95" s="154">
        <v>41</v>
      </c>
      <c r="B95" s="160" t="s">
        <v>242</v>
      </c>
      <c r="C95" s="195" t="s">
        <v>243</v>
      </c>
      <c r="D95" s="162" t="s">
        <v>137</v>
      </c>
      <c r="E95" s="169">
        <v>2.1</v>
      </c>
      <c r="F95" s="172"/>
      <c r="G95" s="173">
        <f>ROUND(E95*F95,2)</f>
        <v>0</v>
      </c>
      <c r="H95" s="172"/>
      <c r="I95" s="173">
        <f>ROUND(E95*H95,2)</f>
        <v>0</v>
      </c>
      <c r="J95" s="172"/>
      <c r="K95" s="173">
        <f>ROUND(E95*J95,2)</f>
        <v>0</v>
      </c>
      <c r="L95" s="173">
        <v>21</v>
      </c>
      <c r="M95" s="173">
        <f>G95*(1+L95/100)</f>
        <v>0</v>
      </c>
      <c r="N95" s="163">
        <v>2.5249999999999999</v>
      </c>
      <c r="O95" s="163">
        <f>ROUND(E95*N95,5)</f>
        <v>5.3025000000000002</v>
      </c>
      <c r="P95" s="163">
        <v>0</v>
      </c>
      <c r="Q95" s="163">
        <f>ROUND(E95*P95,5)</f>
        <v>0</v>
      </c>
      <c r="R95" s="163"/>
      <c r="S95" s="163"/>
      <c r="T95" s="164">
        <v>2.58</v>
      </c>
      <c r="U95" s="163">
        <f>ROUND(E95*T95,2)</f>
        <v>5.42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138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0"/>
      <c r="C96" s="196" t="s">
        <v>244</v>
      </c>
      <c r="D96" s="165"/>
      <c r="E96" s="170">
        <v>2.1</v>
      </c>
      <c r="F96" s="173"/>
      <c r="G96" s="173"/>
      <c r="H96" s="173"/>
      <c r="I96" s="173"/>
      <c r="J96" s="173"/>
      <c r="K96" s="173"/>
      <c r="L96" s="173"/>
      <c r="M96" s="173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140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54">
        <v>42</v>
      </c>
      <c r="B97" s="160" t="s">
        <v>162</v>
      </c>
      <c r="C97" s="195" t="s">
        <v>237</v>
      </c>
      <c r="D97" s="162" t="s">
        <v>137</v>
      </c>
      <c r="E97" s="169">
        <v>2.1</v>
      </c>
      <c r="F97" s="172"/>
      <c r="G97" s="173">
        <f>ROUND(E97*F97,2)</f>
        <v>0</v>
      </c>
      <c r="H97" s="172"/>
      <c r="I97" s="173">
        <f>ROUND(E97*H97,2)</f>
        <v>0</v>
      </c>
      <c r="J97" s="172"/>
      <c r="K97" s="173">
        <f>ROUND(E97*J97,2)</f>
        <v>0</v>
      </c>
      <c r="L97" s="173">
        <v>21</v>
      </c>
      <c r="M97" s="173">
        <f>G97*(1+L97/100)</f>
        <v>0</v>
      </c>
      <c r="N97" s="163">
        <v>2.5249999999999999</v>
      </c>
      <c r="O97" s="163">
        <f>ROUND(E97*N97,5)</f>
        <v>5.3025000000000002</v>
      </c>
      <c r="P97" s="163">
        <v>0</v>
      </c>
      <c r="Q97" s="163">
        <f>ROUND(E97*P97,5)</f>
        <v>0</v>
      </c>
      <c r="R97" s="163"/>
      <c r="S97" s="163"/>
      <c r="T97" s="164">
        <v>2.58</v>
      </c>
      <c r="U97" s="163">
        <f>ROUND(E97*T97,2)</f>
        <v>5.42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138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ht="22.5" outlineLevel="1" x14ac:dyDescent="0.2">
      <c r="A98" s="154">
        <v>43</v>
      </c>
      <c r="B98" s="160" t="s">
        <v>245</v>
      </c>
      <c r="C98" s="195" t="s">
        <v>246</v>
      </c>
      <c r="D98" s="162" t="s">
        <v>166</v>
      </c>
      <c r="E98" s="169">
        <v>17.5</v>
      </c>
      <c r="F98" s="172"/>
      <c r="G98" s="173">
        <f>ROUND(E98*F98,2)</f>
        <v>0</v>
      </c>
      <c r="H98" s="172"/>
      <c r="I98" s="173">
        <f>ROUND(E98*H98,2)</f>
        <v>0</v>
      </c>
      <c r="J98" s="172"/>
      <c r="K98" s="173">
        <f>ROUND(E98*J98,2)</f>
        <v>0</v>
      </c>
      <c r="L98" s="173">
        <v>21</v>
      </c>
      <c r="M98" s="173">
        <f>G98*(1+L98/100)</f>
        <v>0</v>
      </c>
      <c r="N98" s="163">
        <v>5.0000000000000001E-3</v>
      </c>
      <c r="O98" s="163">
        <f>ROUND(E98*N98,5)</f>
        <v>8.7499999999999994E-2</v>
      </c>
      <c r="P98" s="163">
        <v>0</v>
      </c>
      <c r="Q98" s="163">
        <f>ROUND(E98*P98,5)</f>
        <v>0</v>
      </c>
      <c r="R98" s="163"/>
      <c r="S98" s="163"/>
      <c r="T98" s="164">
        <v>0.17799999999999999</v>
      </c>
      <c r="U98" s="163">
        <f>ROUND(E98*T98,2)</f>
        <v>3.12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138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>
        <v>44</v>
      </c>
      <c r="B99" s="160" t="s">
        <v>247</v>
      </c>
      <c r="C99" s="195" t="s">
        <v>248</v>
      </c>
      <c r="D99" s="162" t="s">
        <v>137</v>
      </c>
      <c r="E99" s="169">
        <v>1.4</v>
      </c>
      <c r="F99" s="172"/>
      <c r="G99" s="173">
        <f>ROUND(E99*F99,2)</f>
        <v>0</v>
      </c>
      <c r="H99" s="172"/>
      <c r="I99" s="173">
        <f>ROUND(E99*H99,2)</f>
        <v>0</v>
      </c>
      <c r="J99" s="172"/>
      <c r="K99" s="173">
        <f>ROUND(E99*J99,2)</f>
        <v>0</v>
      </c>
      <c r="L99" s="173">
        <v>21</v>
      </c>
      <c r="M99" s="173">
        <f>G99*(1+L99/100)</f>
        <v>0</v>
      </c>
      <c r="N99" s="163">
        <v>2.5249999999999999</v>
      </c>
      <c r="O99" s="163">
        <f>ROUND(E99*N99,5)</f>
        <v>3.5350000000000001</v>
      </c>
      <c r="P99" s="163">
        <v>0</v>
      </c>
      <c r="Q99" s="163">
        <f>ROUND(E99*P99,5)</f>
        <v>0</v>
      </c>
      <c r="R99" s="163"/>
      <c r="S99" s="163"/>
      <c r="T99" s="164">
        <v>3.2130000000000001</v>
      </c>
      <c r="U99" s="163">
        <f>ROUND(E99*T99,2)</f>
        <v>4.5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138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0"/>
      <c r="C100" s="196" t="s">
        <v>249</v>
      </c>
      <c r="D100" s="165"/>
      <c r="E100" s="170">
        <v>1.4</v>
      </c>
      <c r="F100" s="173"/>
      <c r="G100" s="173"/>
      <c r="H100" s="173"/>
      <c r="I100" s="173"/>
      <c r="J100" s="173"/>
      <c r="K100" s="173"/>
      <c r="L100" s="173"/>
      <c r="M100" s="173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140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ht="22.5" outlineLevel="1" x14ac:dyDescent="0.2">
      <c r="A101" s="154">
        <v>45</v>
      </c>
      <c r="B101" s="160" t="s">
        <v>162</v>
      </c>
      <c r="C101" s="195" t="s">
        <v>237</v>
      </c>
      <c r="D101" s="162" t="s">
        <v>137</v>
      </c>
      <c r="E101" s="169">
        <v>1.4</v>
      </c>
      <c r="F101" s="172"/>
      <c r="G101" s="173">
        <f>ROUND(E101*F101,2)</f>
        <v>0</v>
      </c>
      <c r="H101" s="172"/>
      <c r="I101" s="173">
        <f>ROUND(E101*H101,2)</f>
        <v>0</v>
      </c>
      <c r="J101" s="172"/>
      <c r="K101" s="173">
        <f>ROUND(E101*J101,2)</f>
        <v>0</v>
      </c>
      <c r="L101" s="173">
        <v>21</v>
      </c>
      <c r="M101" s="173">
        <f>G101*(1+L101/100)</f>
        <v>0</v>
      </c>
      <c r="N101" s="163">
        <v>2.5249999999999999</v>
      </c>
      <c r="O101" s="163">
        <f>ROUND(E101*N101,5)</f>
        <v>3.5350000000000001</v>
      </c>
      <c r="P101" s="163">
        <v>0</v>
      </c>
      <c r="Q101" s="163">
        <f>ROUND(E101*P101,5)</f>
        <v>0</v>
      </c>
      <c r="R101" s="163"/>
      <c r="S101" s="163"/>
      <c r="T101" s="164">
        <v>2.58</v>
      </c>
      <c r="U101" s="163">
        <f>ROUND(E101*T101,2)</f>
        <v>3.61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138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0"/>
      <c r="C102" s="196" t="s">
        <v>250</v>
      </c>
      <c r="D102" s="165"/>
      <c r="E102" s="170">
        <v>1.4</v>
      </c>
      <c r="F102" s="173"/>
      <c r="G102" s="173"/>
      <c r="H102" s="173"/>
      <c r="I102" s="173"/>
      <c r="J102" s="173"/>
      <c r="K102" s="173"/>
      <c r="L102" s="173"/>
      <c r="M102" s="173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140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>
        <v>46</v>
      </c>
      <c r="B103" s="160" t="s">
        <v>251</v>
      </c>
      <c r="C103" s="195" t="s">
        <v>252</v>
      </c>
      <c r="D103" s="162" t="s">
        <v>137</v>
      </c>
      <c r="E103" s="169">
        <v>1.4</v>
      </c>
      <c r="F103" s="172"/>
      <c r="G103" s="173">
        <f>ROUND(E103*F103,2)</f>
        <v>0</v>
      </c>
      <c r="H103" s="172"/>
      <c r="I103" s="173">
        <f>ROUND(E103*H103,2)</f>
        <v>0</v>
      </c>
      <c r="J103" s="172"/>
      <c r="K103" s="173">
        <f>ROUND(E103*J103,2)</f>
        <v>0</v>
      </c>
      <c r="L103" s="173">
        <v>21</v>
      </c>
      <c r="M103" s="173">
        <f>G103*(1+L103/100)</f>
        <v>0</v>
      </c>
      <c r="N103" s="163">
        <v>0</v>
      </c>
      <c r="O103" s="163">
        <f>ROUND(E103*N103,5)</f>
        <v>0</v>
      </c>
      <c r="P103" s="163">
        <v>0</v>
      </c>
      <c r="Q103" s="163">
        <f>ROUND(E103*P103,5)</f>
        <v>0</v>
      </c>
      <c r="R103" s="163"/>
      <c r="S103" s="163"/>
      <c r="T103" s="164">
        <v>0.33800000000000002</v>
      </c>
      <c r="U103" s="163">
        <f>ROUND(E103*T103,2)</f>
        <v>0.47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138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>
        <v>47</v>
      </c>
      <c r="B104" s="160" t="s">
        <v>253</v>
      </c>
      <c r="C104" s="195" t="s">
        <v>254</v>
      </c>
      <c r="D104" s="162" t="s">
        <v>155</v>
      </c>
      <c r="E104" s="169">
        <v>19.68</v>
      </c>
      <c r="F104" s="172"/>
      <c r="G104" s="173">
        <f>ROUND(E104*F104,2)</f>
        <v>0</v>
      </c>
      <c r="H104" s="172"/>
      <c r="I104" s="173">
        <f>ROUND(E104*H104,2)</f>
        <v>0</v>
      </c>
      <c r="J104" s="172"/>
      <c r="K104" s="173">
        <f>ROUND(E104*J104,2)</f>
        <v>0</v>
      </c>
      <c r="L104" s="173">
        <v>21</v>
      </c>
      <c r="M104" s="173">
        <f>G104*(1+L104/100)</f>
        <v>0</v>
      </c>
      <c r="N104" s="163">
        <v>0.34977000000000003</v>
      </c>
      <c r="O104" s="163">
        <f>ROUND(E104*N104,5)</f>
        <v>6.88347</v>
      </c>
      <c r="P104" s="163">
        <v>0</v>
      </c>
      <c r="Q104" s="163">
        <f>ROUND(E104*P104,5)</f>
        <v>0</v>
      </c>
      <c r="R104" s="163"/>
      <c r="S104" s="163"/>
      <c r="T104" s="164">
        <v>0.72050000000000003</v>
      </c>
      <c r="U104" s="163">
        <f>ROUND(E104*T104,2)</f>
        <v>14.18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134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0"/>
      <c r="C105" s="196" t="s">
        <v>255</v>
      </c>
      <c r="D105" s="165"/>
      <c r="E105" s="170">
        <v>19.68</v>
      </c>
      <c r="F105" s="173"/>
      <c r="G105" s="173"/>
      <c r="H105" s="173"/>
      <c r="I105" s="173"/>
      <c r="J105" s="173"/>
      <c r="K105" s="173"/>
      <c r="L105" s="173"/>
      <c r="M105" s="173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140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x14ac:dyDescent="0.2">
      <c r="A106" s="155" t="s">
        <v>129</v>
      </c>
      <c r="B106" s="161" t="s">
        <v>68</v>
      </c>
      <c r="C106" s="197" t="s">
        <v>69</v>
      </c>
      <c r="D106" s="166"/>
      <c r="E106" s="171"/>
      <c r="F106" s="174"/>
      <c r="G106" s="174">
        <f>SUMIF(AE107:AE107,"&lt;&gt;NOR",G107:G107)</f>
        <v>0</v>
      </c>
      <c r="H106" s="174"/>
      <c r="I106" s="174">
        <f>SUM(I107:I107)</f>
        <v>0</v>
      </c>
      <c r="J106" s="174"/>
      <c r="K106" s="174">
        <f>SUM(K107:K107)</f>
        <v>0</v>
      </c>
      <c r="L106" s="174"/>
      <c r="M106" s="174">
        <f>SUM(M107:M107)</f>
        <v>0</v>
      </c>
      <c r="N106" s="167"/>
      <c r="O106" s="167">
        <f>SUM(O107:O107)</f>
        <v>2.5230399999999999</v>
      </c>
      <c r="P106" s="167"/>
      <c r="Q106" s="167">
        <f>SUM(Q107:Q107)</f>
        <v>0.14580000000000001</v>
      </c>
      <c r="R106" s="167"/>
      <c r="S106" s="167"/>
      <c r="T106" s="168"/>
      <c r="U106" s="167">
        <f>SUM(U107:U107)</f>
        <v>18.670000000000002</v>
      </c>
      <c r="AE106" t="s">
        <v>130</v>
      </c>
    </row>
    <row r="107" spans="1:60" ht="22.5" outlineLevel="1" x14ac:dyDescent="0.2">
      <c r="A107" s="154">
        <v>48</v>
      </c>
      <c r="B107" s="160" t="s">
        <v>256</v>
      </c>
      <c r="C107" s="195" t="s">
        <v>257</v>
      </c>
      <c r="D107" s="162" t="s">
        <v>133</v>
      </c>
      <c r="E107" s="169">
        <v>1</v>
      </c>
      <c r="F107" s="172"/>
      <c r="G107" s="173">
        <f>ROUND(E107*F107,2)</f>
        <v>0</v>
      </c>
      <c r="H107" s="172"/>
      <c r="I107" s="173">
        <f>ROUND(E107*H107,2)</f>
        <v>0</v>
      </c>
      <c r="J107" s="172"/>
      <c r="K107" s="173">
        <f>ROUND(E107*J107,2)</f>
        <v>0</v>
      </c>
      <c r="L107" s="173">
        <v>21</v>
      </c>
      <c r="M107" s="173">
        <f>G107*(1+L107/100)</f>
        <v>0</v>
      </c>
      <c r="N107" s="163">
        <v>2.5230399999999999</v>
      </c>
      <c r="O107" s="163">
        <f>ROUND(E107*N107,5)</f>
        <v>2.5230399999999999</v>
      </c>
      <c r="P107" s="163">
        <v>0.14580000000000001</v>
      </c>
      <c r="Q107" s="163">
        <f>ROUND(E107*P107,5)</f>
        <v>0.14580000000000001</v>
      </c>
      <c r="R107" s="163"/>
      <c r="S107" s="163"/>
      <c r="T107" s="164">
        <v>18.666160000000001</v>
      </c>
      <c r="U107" s="163">
        <f>ROUND(E107*T107,2)</f>
        <v>18.670000000000002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134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x14ac:dyDescent="0.2">
      <c r="A108" s="155" t="s">
        <v>129</v>
      </c>
      <c r="B108" s="161" t="s">
        <v>70</v>
      </c>
      <c r="C108" s="197" t="s">
        <v>71</v>
      </c>
      <c r="D108" s="166"/>
      <c r="E108" s="171"/>
      <c r="F108" s="174"/>
      <c r="G108" s="174">
        <f>SUMIF(AE109:AE109,"&lt;&gt;NOR",G109:G109)</f>
        <v>0</v>
      </c>
      <c r="H108" s="174"/>
      <c r="I108" s="174">
        <f>SUM(I109:I109)</f>
        <v>0</v>
      </c>
      <c r="J108" s="174"/>
      <c r="K108" s="174">
        <f>SUM(K109:K109)</f>
        <v>0</v>
      </c>
      <c r="L108" s="174"/>
      <c r="M108" s="174">
        <f>SUM(M109:M109)</f>
        <v>0</v>
      </c>
      <c r="N108" s="167"/>
      <c r="O108" s="167">
        <f>SUM(O109:O109)</f>
        <v>2.1180000000000001E-2</v>
      </c>
      <c r="P108" s="167"/>
      <c r="Q108" s="167">
        <f>SUM(Q109:Q109)</f>
        <v>0</v>
      </c>
      <c r="R108" s="167"/>
      <c r="S108" s="167"/>
      <c r="T108" s="168"/>
      <c r="U108" s="167">
        <f>SUM(U109:U109)</f>
        <v>3.1</v>
      </c>
      <c r="AE108" t="s">
        <v>130</v>
      </c>
    </row>
    <row r="109" spans="1:60" outlineLevel="1" x14ac:dyDescent="0.2">
      <c r="A109" s="154">
        <v>49</v>
      </c>
      <c r="B109" s="160" t="s">
        <v>258</v>
      </c>
      <c r="C109" s="195" t="s">
        <v>259</v>
      </c>
      <c r="D109" s="162" t="s">
        <v>166</v>
      </c>
      <c r="E109" s="169">
        <v>17.5</v>
      </c>
      <c r="F109" s="172"/>
      <c r="G109" s="173">
        <f>ROUND(E109*F109,2)</f>
        <v>0</v>
      </c>
      <c r="H109" s="172"/>
      <c r="I109" s="173">
        <f>ROUND(E109*H109,2)</f>
        <v>0</v>
      </c>
      <c r="J109" s="172"/>
      <c r="K109" s="173">
        <f>ROUND(E109*J109,2)</f>
        <v>0</v>
      </c>
      <c r="L109" s="173">
        <v>21</v>
      </c>
      <c r="M109" s="173">
        <f>G109*(1+L109/100)</f>
        <v>0</v>
      </c>
      <c r="N109" s="163">
        <v>1.2099999999999999E-3</v>
      </c>
      <c r="O109" s="163">
        <f>ROUND(E109*N109,5)</f>
        <v>2.1180000000000001E-2</v>
      </c>
      <c r="P109" s="163">
        <v>0</v>
      </c>
      <c r="Q109" s="163">
        <f>ROUND(E109*P109,5)</f>
        <v>0</v>
      </c>
      <c r="R109" s="163"/>
      <c r="S109" s="163"/>
      <c r="T109" s="164">
        <v>0.17699999999999999</v>
      </c>
      <c r="U109" s="163">
        <f>ROUND(E109*T109,2)</f>
        <v>3.1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138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x14ac:dyDescent="0.2">
      <c r="A110" s="155" t="s">
        <v>129</v>
      </c>
      <c r="B110" s="161" t="s">
        <v>72</v>
      </c>
      <c r="C110" s="197" t="s">
        <v>73</v>
      </c>
      <c r="D110" s="166"/>
      <c r="E110" s="171"/>
      <c r="F110" s="174"/>
      <c r="G110" s="174">
        <f>SUMIF(AE111:AE111,"&lt;&gt;NOR",G111:G111)</f>
        <v>0</v>
      </c>
      <c r="H110" s="174"/>
      <c r="I110" s="174">
        <f>SUM(I111:I111)</f>
        <v>0</v>
      </c>
      <c r="J110" s="174"/>
      <c r="K110" s="174">
        <f>SUM(K111:K111)</f>
        <v>0</v>
      </c>
      <c r="L110" s="174"/>
      <c r="M110" s="174">
        <f>SUM(M111:M111)</f>
        <v>0</v>
      </c>
      <c r="N110" s="167"/>
      <c r="O110" s="167">
        <f>SUM(O111:O111)</f>
        <v>0</v>
      </c>
      <c r="P110" s="167"/>
      <c r="Q110" s="167">
        <f>SUM(Q111:Q111)</f>
        <v>0</v>
      </c>
      <c r="R110" s="167"/>
      <c r="S110" s="167"/>
      <c r="T110" s="168"/>
      <c r="U110" s="167">
        <f>SUM(U111:U111)</f>
        <v>2.4300000000000002</v>
      </c>
      <c r="AE110" t="s">
        <v>130</v>
      </c>
    </row>
    <row r="111" spans="1:60" outlineLevel="1" x14ac:dyDescent="0.2">
      <c r="A111" s="154">
        <v>50</v>
      </c>
      <c r="B111" s="160" t="s">
        <v>260</v>
      </c>
      <c r="C111" s="195" t="s">
        <v>261</v>
      </c>
      <c r="D111" s="162" t="s">
        <v>166</v>
      </c>
      <c r="E111" s="169">
        <v>17.5</v>
      </c>
      <c r="F111" s="172"/>
      <c r="G111" s="173">
        <f>ROUND(E111*F111,2)</f>
        <v>0</v>
      </c>
      <c r="H111" s="172"/>
      <c r="I111" s="173">
        <f>ROUND(E111*H111,2)</f>
        <v>0</v>
      </c>
      <c r="J111" s="172"/>
      <c r="K111" s="173">
        <f>ROUND(E111*J111,2)</f>
        <v>0</v>
      </c>
      <c r="L111" s="173">
        <v>21</v>
      </c>
      <c r="M111" s="173">
        <f>G111*(1+L111/100)</f>
        <v>0</v>
      </c>
      <c r="N111" s="163">
        <v>0</v>
      </c>
      <c r="O111" s="163">
        <f>ROUND(E111*N111,5)</f>
        <v>0</v>
      </c>
      <c r="P111" s="163">
        <v>0</v>
      </c>
      <c r="Q111" s="163">
        <f>ROUND(E111*P111,5)</f>
        <v>0</v>
      </c>
      <c r="R111" s="163"/>
      <c r="S111" s="163"/>
      <c r="T111" s="164">
        <v>0.13900000000000001</v>
      </c>
      <c r="U111" s="163">
        <f>ROUND(E111*T111,2)</f>
        <v>2.4300000000000002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138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x14ac:dyDescent="0.2">
      <c r="A112" s="155" t="s">
        <v>129</v>
      </c>
      <c r="B112" s="161" t="s">
        <v>74</v>
      </c>
      <c r="C112" s="197" t="s">
        <v>75</v>
      </c>
      <c r="D112" s="166"/>
      <c r="E112" s="171"/>
      <c r="F112" s="174"/>
      <c r="G112" s="174">
        <f>SUMIF(AE113:AE114,"&lt;&gt;NOR",G113:G114)</f>
        <v>0</v>
      </c>
      <c r="H112" s="174"/>
      <c r="I112" s="174">
        <f>SUM(I113:I114)</f>
        <v>0</v>
      </c>
      <c r="J112" s="174"/>
      <c r="K112" s="174">
        <f>SUM(K113:K114)</f>
        <v>0</v>
      </c>
      <c r="L112" s="174"/>
      <c r="M112" s="174">
        <f>SUM(M113:M114)</f>
        <v>0</v>
      </c>
      <c r="N112" s="167"/>
      <c r="O112" s="167">
        <f>SUM(O113:O114)</f>
        <v>1.47E-3</v>
      </c>
      <c r="P112" s="167"/>
      <c r="Q112" s="167">
        <f>SUM(Q113:Q114)</f>
        <v>2.2376299999999998</v>
      </c>
      <c r="R112" s="167"/>
      <c r="S112" s="167"/>
      <c r="T112" s="168"/>
      <c r="U112" s="167">
        <f>SUM(U113:U114)</f>
        <v>8.18</v>
      </c>
      <c r="AE112" t="s">
        <v>130</v>
      </c>
    </row>
    <row r="113" spans="1:60" outlineLevel="1" x14ac:dyDescent="0.2">
      <c r="A113" s="154">
        <v>51</v>
      </c>
      <c r="B113" s="160" t="s">
        <v>262</v>
      </c>
      <c r="C113" s="195" t="s">
        <v>263</v>
      </c>
      <c r="D113" s="162" t="s">
        <v>137</v>
      </c>
      <c r="E113" s="169">
        <v>1.1475</v>
      </c>
      <c r="F113" s="172"/>
      <c r="G113" s="173">
        <f>ROUND(E113*F113,2)</f>
        <v>0</v>
      </c>
      <c r="H113" s="172"/>
      <c r="I113" s="173">
        <f>ROUND(E113*H113,2)</f>
        <v>0</v>
      </c>
      <c r="J113" s="172"/>
      <c r="K113" s="173">
        <f>ROUND(E113*J113,2)</f>
        <v>0</v>
      </c>
      <c r="L113" s="173">
        <v>21</v>
      </c>
      <c r="M113" s="173">
        <f>G113*(1+L113/100)</f>
        <v>0</v>
      </c>
      <c r="N113" s="163">
        <v>1.2800000000000001E-3</v>
      </c>
      <c r="O113" s="163">
        <f>ROUND(E113*N113,5)</f>
        <v>1.47E-3</v>
      </c>
      <c r="P113" s="163">
        <v>1.95</v>
      </c>
      <c r="Q113" s="163">
        <f>ROUND(E113*P113,5)</f>
        <v>2.2376299999999998</v>
      </c>
      <c r="R113" s="163"/>
      <c r="S113" s="163"/>
      <c r="T113" s="164">
        <v>7.1317500000000003</v>
      </c>
      <c r="U113" s="163">
        <f>ROUND(E113*T113,2)</f>
        <v>8.18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134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0"/>
      <c r="C114" s="196" t="s">
        <v>264</v>
      </c>
      <c r="D114" s="165"/>
      <c r="E114" s="170">
        <v>1.1475</v>
      </c>
      <c r="F114" s="173"/>
      <c r="G114" s="173"/>
      <c r="H114" s="173"/>
      <c r="I114" s="173"/>
      <c r="J114" s="173"/>
      <c r="K114" s="173"/>
      <c r="L114" s="173"/>
      <c r="M114" s="173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140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x14ac:dyDescent="0.2">
      <c r="A115" s="155" t="s">
        <v>129</v>
      </c>
      <c r="B115" s="161" t="s">
        <v>76</v>
      </c>
      <c r="C115" s="197" t="s">
        <v>77</v>
      </c>
      <c r="D115" s="166"/>
      <c r="E115" s="171"/>
      <c r="F115" s="174"/>
      <c r="G115" s="174">
        <f>SUMIF(AE116:AE119,"&lt;&gt;NOR",G116:G119)</f>
        <v>0</v>
      </c>
      <c r="H115" s="174"/>
      <c r="I115" s="174">
        <f>SUM(I116:I119)</f>
        <v>0</v>
      </c>
      <c r="J115" s="174"/>
      <c r="K115" s="174">
        <f>SUM(K116:K119)</f>
        <v>0</v>
      </c>
      <c r="L115" s="174"/>
      <c r="M115" s="174">
        <f>SUM(M116:M119)</f>
        <v>0</v>
      </c>
      <c r="N115" s="167"/>
      <c r="O115" s="167">
        <f>SUM(O116:O119)</f>
        <v>0</v>
      </c>
      <c r="P115" s="167"/>
      <c r="Q115" s="167">
        <f>SUM(Q116:Q119)</f>
        <v>0</v>
      </c>
      <c r="R115" s="167"/>
      <c r="S115" s="167"/>
      <c r="T115" s="168"/>
      <c r="U115" s="167">
        <f>SUM(U116:U119)</f>
        <v>3.85</v>
      </c>
      <c r="AE115" t="s">
        <v>130</v>
      </c>
    </row>
    <row r="116" spans="1:60" outlineLevel="1" x14ac:dyDescent="0.2">
      <c r="A116" s="154">
        <v>52</v>
      </c>
      <c r="B116" s="160" t="s">
        <v>265</v>
      </c>
      <c r="C116" s="195" t="s">
        <v>266</v>
      </c>
      <c r="D116" s="162" t="s">
        <v>179</v>
      </c>
      <c r="E116" s="169">
        <v>3.1</v>
      </c>
      <c r="F116" s="172"/>
      <c r="G116" s="173">
        <f>ROUND(E116*F116,2)</f>
        <v>0</v>
      </c>
      <c r="H116" s="172"/>
      <c r="I116" s="173">
        <f>ROUND(E116*H116,2)</f>
        <v>0</v>
      </c>
      <c r="J116" s="172"/>
      <c r="K116" s="173">
        <f>ROUND(E116*J116,2)</f>
        <v>0</v>
      </c>
      <c r="L116" s="173">
        <v>21</v>
      </c>
      <c r="M116" s="173">
        <f>G116*(1+L116/100)</f>
        <v>0</v>
      </c>
      <c r="N116" s="163">
        <v>0</v>
      </c>
      <c r="O116" s="163">
        <f>ROUND(E116*N116,5)</f>
        <v>0</v>
      </c>
      <c r="P116" s="163">
        <v>0</v>
      </c>
      <c r="Q116" s="163">
        <f>ROUND(E116*P116,5)</f>
        <v>0</v>
      </c>
      <c r="R116" s="163"/>
      <c r="S116" s="163"/>
      <c r="T116" s="164">
        <v>0.752</v>
      </c>
      <c r="U116" s="163">
        <f>ROUND(E116*T116,2)</f>
        <v>2.33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138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>
        <v>53</v>
      </c>
      <c r="B117" s="160" t="s">
        <v>267</v>
      </c>
      <c r="C117" s="195" t="s">
        <v>268</v>
      </c>
      <c r="D117" s="162" t="s">
        <v>179</v>
      </c>
      <c r="E117" s="169">
        <v>3.1</v>
      </c>
      <c r="F117" s="172"/>
      <c r="G117" s="173">
        <f>ROUND(E117*F117,2)</f>
        <v>0</v>
      </c>
      <c r="H117" s="172"/>
      <c r="I117" s="173">
        <f>ROUND(E117*H117,2)</f>
        <v>0</v>
      </c>
      <c r="J117" s="172"/>
      <c r="K117" s="173">
        <f>ROUND(E117*J117,2)</f>
        <v>0</v>
      </c>
      <c r="L117" s="173">
        <v>21</v>
      </c>
      <c r="M117" s="173">
        <f>G117*(1+L117/100)</f>
        <v>0</v>
      </c>
      <c r="N117" s="163">
        <v>0</v>
      </c>
      <c r="O117" s="163">
        <f>ROUND(E117*N117,5)</f>
        <v>0</v>
      </c>
      <c r="P117" s="163">
        <v>0</v>
      </c>
      <c r="Q117" s="163">
        <f>ROUND(E117*P117,5)</f>
        <v>0</v>
      </c>
      <c r="R117" s="163"/>
      <c r="S117" s="163"/>
      <c r="T117" s="164">
        <v>0.49</v>
      </c>
      <c r="U117" s="163">
        <f>ROUND(E117*T117,2)</f>
        <v>1.52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138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>
        <v>54</v>
      </c>
      <c r="B118" s="160" t="s">
        <v>269</v>
      </c>
      <c r="C118" s="195" t="s">
        <v>270</v>
      </c>
      <c r="D118" s="162" t="s">
        <v>179</v>
      </c>
      <c r="E118" s="169">
        <v>31</v>
      </c>
      <c r="F118" s="172"/>
      <c r="G118" s="173">
        <f>ROUND(E118*F118,2)</f>
        <v>0</v>
      </c>
      <c r="H118" s="172"/>
      <c r="I118" s="173">
        <f>ROUND(E118*H118,2)</f>
        <v>0</v>
      </c>
      <c r="J118" s="172"/>
      <c r="K118" s="173">
        <f>ROUND(E118*J118,2)</f>
        <v>0</v>
      </c>
      <c r="L118" s="173">
        <v>21</v>
      </c>
      <c r="M118" s="173">
        <f>G118*(1+L118/100)</f>
        <v>0</v>
      </c>
      <c r="N118" s="163">
        <v>0</v>
      </c>
      <c r="O118" s="163">
        <f>ROUND(E118*N118,5)</f>
        <v>0</v>
      </c>
      <c r="P118" s="163">
        <v>0</v>
      </c>
      <c r="Q118" s="163">
        <f>ROUND(E118*P118,5)</f>
        <v>0</v>
      </c>
      <c r="R118" s="163"/>
      <c r="S118" s="163"/>
      <c r="T118" s="164">
        <v>0</v>
      </c>
      <c r="U118" s="163">
        <f>ROUND(E118*T118,2)</f>
        <v>0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138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>
        <v>55</v>
      </c>
      <c r="B119" s="160" t="s">
        <v>271</v>
      </c>
      <c r="C119" s="195" t="s">
        <v>272</v>
      </c>
      <c r="D119" s="162" t="s">
        <v>179</v>
      </c>
      <c r="E119" s="169">
        <v>3.1</v>
      </c>
      <c r="F119" s="172"/>
      <c r="G119" s="173">
        <f>ROUND(E119*F119,2)</f>
        <v>0</v>
      </c>
      <c r="H119" s="172"/>
      <c r="I119" s="173">
        <f>ROUND(E119*H119,2)</f>
        <v>0</v>
      </c>
      <c r="J119" s="172"/>
      <c r="K119" s="173">
        <f>ROUND(E119*J119,2)</f>
        <v>0</v>
      </c>
      <c r="L119" s="173">
        <v>21</v>
      </c>
      <c r="M119" s="173">
        <f>G119*(1+L119/100)</f>
        <v>0</v>
      </c>
      <c r="N119" s="163">
        <v>0</v>
      </c>
      <c r="O119" s="163">
        <f>ROUND(E119*N119,5)</f>
        <v>0</v>
      </c>
      <c r="P119" s="163">
        <v>0</v>
      </c>
      <c r="Q119" s="163">
        <f>ROUND(E119*P119,5)</f>
        <v>0</v>
      </c>
      <c r="R119" s="163"/>
      <c r="S119" s="163"/>
      <c r="T119" s="164">
        <v>0</v>
      </c>
      <c r="U119" s="163">
        <f>ROUND(E119*T119,2)</f>
        <v>0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138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x14ac:dyDescent="0.2">
      <c r="A120" s="155" t="s">
        <v>129</v>
      </c>
      <c r="B120" s="161" t="s">
        <v>78</v>
      </c>
      <c r="C120" s="197" t="s">
        <v>79</v>
      </c>
      <c r="D120" s="166"/>
      <c r="E120" s="171"/>
      <c r="F120" s="174"/>
      <c r="G120" s="174">
        <f>SUMIF(AE121:AE122,"&lt;&gt;NOR",G121:G122)</f>
        <v>0</v>
      </c>
      <c r="H120" s="174"/>
      <c r="I120" s="174">
        <f>SUM(I121:I122)</f>
        <v>0</v>
      </c>
      <c r="J120" s="174"/>
      <c r="K120" s="174">
        <f>SUM(K121:K122)</f>
        <v>0</v>
      </c>
      <c r="L120" s="174"/>
      <c r="M120" s="174">
        <f>SUM(M121:M122)</f>
        <v>0</v>
      </c>
      <c r="N120" s="167"/>
      <c r="O120" s="167">
        <f>SUM(O121:O122)</f>
        <v>0</v>
      </c>
      <c r="P120" s="167"/>
      <c r="Q120" s="167">
        <f>SUM(Q121:Q122)</f>
        <v>0</v>
      </c>
      <c r="R120" s="167"/>
      <c r="S120" s="167"/>
      <c r="T120" s="168"/>
      <c r="U120" s="167">
        <f>SUM(U121:U122)</f>
        <v>88.89</v>
      </c>
      <c r="AE120" t="s">
        <v>130</v>
      </c>
    </row>
    <row r="121" spans="1:60" outlineLevel="1" x14ac:dyDescent="0.2">
      <c r="A121" s="154">
        <v>56</v>
      </c>
      <c r="B121" s="160" t="s">
        <v>273</v>
      </c>
      <c r="C121" s="195" t="s">
        <v>274</v>
      </c>
      <c r="D121" s="162" t="s">
        <v>179</v>
      </c>
      <c r="E121" s="169">
        <v>94.72</v>
      </c>
      <c r="F121" s="172"/>
      <c r="G121" s="173">
        <f>ROUND(E121*F121,2)</f>
        <v>0</v>
      </c>
      <c r="H121" s="172"/>
      <c r="I121" s="173">
        <f>ROUND(E121*H121,2)</f>
        <v>0</v>
      </c>
      <c r="J121" s="172"/>
      <c r="K121" s="173">
        <f>ROUND(E121*J121,2)</f>
        <v>0</v>
      </c>
      <c r="L121" s="173">
        <v>21</v>
      </c>
      <c r="M121" s="173">
        <f>G121*(1+L121/100)</f>
        <v>0</v>
      </c>
      <c r="N121" s="163">
        <v>0</v>
      </c>
      <c r="O121" s="163">
        <f>ROUND(E121*N121,5)</f>
        <v>0</v>
      </c>
      <c r="P121" s="163">
        <v>0</v>
      </c>
      <c r="Q121" s="163">
        <f>ROUND(E121*P121,5)</f>
        <v>0</v>
      </c>
      <c r="R121" s="163"/>
      <c r="S121" s="163"/>
      <c r="T121" s="164">
        <v>0.9385</v>
      </c>
      <c r="U121" s="163">
        <f>ROUND(E121*T121,2)</f>
        <v>88.89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138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0"/>
      <c r="C122" s="196" t="s">
        <v>275</v>
      </c>
      <c r="D122" s="165"/>
      <c r="E122" s="170">
        <v>94.72</v>
      </c>
      <c r="F122" s="173"/>
      <c r="G122" s="173"/>
      <c r="H122" s="173"/>
      <c r="I122" s="173"/>
      <c r="J122" s="173"/>
      <c r="K122" s="173"/>
      <c r="L122" s="173"/>
      <c r="M122" s="173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140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x14ac:dyDescent="0.2">
      <c r="A123" s="155" t="s">
        <v>129</v>
      </c>
      <c r="B123" s="161" t="s">
        <v>80</v>
      </c>
      <c r="C123" s="197" t="s">
        <v>81</v>
      </c>
      <c r="D123" s="166"/>
      <c r="E123" s="171"/>
      <c r="F123" s="174"/>
      <c r="G123" s="174">
        <f>SUMIF(AE124:AE130,"&lt;&gt;NOR",G124:G130)</f>
        <v>0</v>
      </c>
      <c r="H123" s="174"/>
      <c r="I123" s="174">
        <f>SUM(I124:I130)</f>
        <v>0</v>
      </c>
      <c r="J123" s="174"/>
      <c r="K123" s="174">
        <f>SUM(K124:K130)</f>
        <v>0</v>
      </c>
      <c r="L123" s="174"/>
      <c r="M123" s="174">
        <f>SUM(M124:M130)</f>
        <v>0</v>
      </c>
      <c r="N123" s="167"/>
      <c r="O123" s="167">
        <f>SUM(O124:O130)</f>
        <v>0.14531000000000002</v>
      </c>
      <c r="P123" s="167"/>
      <c r="Q123" s="167">
        <f>SUM(Q124:Q130)</f>
        <v>0</v>
      </c>
      <c r="R123" s="167"/>
      <c r="S123" s="167"/>
      <c r="T123" s="168"/>
      <c r="U123" s="167">
        <f>SUM(U124:U130)</f>
        <v>17.989999999999998</v>
      </c>
      <c r="AE123" t="s">
        <v>130</v>
      </c>
    </row>
    <row r="124" spans="1:60" outlineLevel="1" x14ac:dyDescent="0.2">
      <c r="A124" s="154">
        <v>57</v>
      </c>
      <c r="B124" s="160" t="s">
        <v>276</v>
      </c>
      <c r="C124" s="195" t="s">
        <v>277</v>
      </c>
      <c r="D124" s="162" t="s">
        <v>166</v>
      </c>
      <c r="E124" s="169">
        <v>36.405000000000001</v>
      </c>
      <c r="F124" s="172"/>
      <c r="G124" s="173">
        <f>ROUND(E124*F124,2)</f>
        <v>0</v>
      </c>
      <c r="H124" s="172"/>
      <c r="I124" s="173">
        <f>ROUND(E124*H124,2)</f>
        <v>0</v>
      </c>
      <c r="J124" s="172"/>
      <c r="K124" s="173">
        <f>ROUND(E124*J124,2)</f>
        <v>0</v>
      </c>
      <c r="L124" s="173">
        <v>21</v>
      </c>
      <c r="M124" s="173">
        <f>G124*(1+L124/100)</f>
        <v>0</v>
      </c>
      <c r="N124" s="163">
        <v>3.7799999999999999E-3</v>
      </c>
      <c r="O124" s="163">
        <f>ROUND(E124*N124,5)</f>
        <v>0.13761000000000001</v>
      </c>
      <c r="P124" s="163">
        <v>0</v>
      </c>
      <c r="Q124" s="163">
        <f>ROUND(E124*P124,5)</f>
        <v>0</v>
      </c>
      <c r="R124" s="163"/>
      <c r="S124" s="163"/>
      <c r="T124" s="164">
        <v>0.42403000000000002</v>
      </c>
      <c r="U124" s="163">
        <f>ROUND(E124*T124,2)</f>
        <v>15.44</v>
      </c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134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/>
      <c r="B125" s="160"/>
      <c r="C125" s="196" t="s">
        <v>278</v>
      </c>
      <c r="D125" s="165"/>
      <c r="E125" s="170">
        <v>16.425000000000001</v>
      </c>
      <c r="F125" s="173"/>
      <c r="G125" s="173"/>
      <c r="H125" s="173"/>
      <c r="I125" s="173"/>
      <c r="J125" s="173"/>
      <c r="K125" s="173"/>
      <c r="L125" s="173"/>
      <c r="M125" s="173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140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0"/>
      <c r="C126" s="196" t="s">
        <v>279</v>
      </c>
      <c r="D126" s="165"/>
      <c r="E126" s="170">
        <v>19.98</v>
      </c>
      <c r="F126" s="173"/>
      <c r="G126" s="173"/>
      <c r="H126" s="173"/>
      <c r="I126" s="173"/>
      <c r="J126" s="173"/>
      <c r="K126" s="173"/>
      <c r="L126" s="173"/>
      <c r="M126" s="173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140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>
        <v>58</v>
      </c>
      <c r="B127" s="160" t="s">
        <v>280</v>
      </c>
      <c r="C127" s="195" t="s">
        <v>281</v>
      </c>
      <c r="D127" s="162" t="s">
        <v>166</v>
      </c>
      <c r="E127" s="169">
        <v>17.5</v>
      </c>
      <c r="F127" s="172"/>
      <c r="G127" s="173">
        <f>ROUND(E127*F127,2)</f>
        <v>0</v>
      </c>
      <c r="H127" s="172"/>
      <c r="I127" s="173">
        <f>ROUND(E127*H127,2)</f>
        <v>0</v>
      </c>
      <c r="J127" s="172"/>
      <c r="K127" s="173">
        <f>ROUND(E127*J127,2)</f>
        <v>0</v>
      </c>
      <c r="L127" s="173">
        <v>21</v>
      </c>
      <c r="M127" s="173">
        <f>G127*(1+L127/100)</f>
        <v>0</v>
      </c>
      <c r="N127" s="163">
        <v>0</v>
      </c>
      <c r="O127" s="163">
        <f>ROUND(E127*N127,5)</f>
        <v>0</v>
      </c>
      <c r="P127" s="163">
        <v>0</v>
      </c>
      <c r="Q127" s="163">
        <f>ROUND(E127*P127,5)</f>
        <v>0</v>
      </c>
      <c r="R127" s="163"/>
      <c r="S127" s="163"/>
      <c r="T127" s="164">
        <v>0.13300000000000001</v>
      </c>
      <c r="U127" s="163">
        <f>ROUND(E127*T127,2)</f>
        <v>2.33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138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ht="22.5" outlineLevel="1" x14ac:dyDescent="0.2">
      <c r="A128" s="154">
        <v>59</v>
      </c>
      <c r="B128" s="160" t="s">
        <v>282</v>
      </c>
      <c r="C128" s="275" t="s">
        <v>375</v>
      </c>
      <c r="D128" s="162" t="s">
        <v>166</v>
      </c>
      <c r="E128" s="169">
        <v>19.25</v>
      </c>
      <c r="F128" s="172"/>
      <c r="G128" s="173">
        <f>ROUND(E128*F128,2)</f>
        <v>0</v>
      </c>
      <c r="H128" s="172"/>
      <c r="I128" s="173">
        <f>ROUND(E128*H128,2)</f>
        <v>0</v>
      </c>
      <c r="J128" s="172"/>
      <c r="K128" s="173">
        <f>ROUND(E128*J128,2)</f>
        <v>0</v>
      </c>
      <c r="L128" s="173">
        <v>21</v>
      </c>
      <c r="M128" s="173">
        <f>G128*(1+L128/100)</f>
        <v>0</v>
      </c>
      <c r="N128" s="163">
        <v>4.0000000000000002E-4</v>
      </c>
      <c r="O128" s="163">
        <f>ROUND(E128*N128,5)</f>
        <v>7.7000000000000002E-3</v>
      </c>
      <c r="P128" s="163">
        <v>0</v>
      </c>
      <c r="Q128" s="163">
        <f>ROUND(E128*P128,5)</f>
        <v>0</v>
      </c>
      <c r="R128" s="163"/>
      <c r="S128" s="163"/>
      <c r="T128" s="164">
        <v>0</v>
      </c>
      <c r="U128" s="163">
        <f>ROUND(E128*T128,2)</f>
        <v>0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185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/>
      <c r="B129" s="160"/>
      <c r="C129" s="196" t="s">
        <v>283</v>
      </c>
      <c r="D129" s="165"/>
      <c r="E129" s="170">
        <v>19.25</v>
      </c>
      <c r="F129" s="173"/>
      <c r="G129" s="173"/>
      <c r="H129" s="173"/>
      <c r="I129" s="173"/>
      <c r="J129" s="173"/>
      <c r="K129" s="173"/>
      <c r="L129" s="173"/>
      <c r="M129" s="173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140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>
        <v>60</v>
      </c>
      <c r="B130" s="160" t="s">
        <v>284</v>
      </c>
      <c r="C130" s="195" t="s">
        <v>285</v>
      </c>
      <c r="D130" s="162" t="s">
        <v>179</v>
      </c>
      <c r="E130" s="169">
        <v>0.14000000000000001</v>
      </c>
      <c r="F130" s="172"/>
      <c r="G130" s="173">
        <f>ROUND(E130*F130,2)</f>
        <v>0</v>
      </c>
      <c r="H130" s="172"/>
      <c r="I130" s="173">
        <f>ROUND(E130*H130,2)</f>
        <v>0</v>
      </c>
      <c r="J130" s="172"/>
      <c r="K130" s="173">
        <f>ROUND(E130*J130,2)</f>
        <v>0</v>
      </c>
      <c r="L130" s="173">
        <v>21</v>
      </c>
      <c r="M130" s="173">
        <f>G130*(1+L130/100)</f>
        <v>0</v>
      </c>
      <c r="N130" s="163">
        <v>0</v>
      </c>
      <c r="O130" s="163">
        <f>ROUND(E130*N130,5)</f>
        <v>0</v>
      </c>
      <c r="P130" s="163">
        <v>0</v>
      </c>
      <c r="Q130" s="163">
        <f>ROUND(E130*P130,5)</f>
        <v>0</v>
      </c>
      <c r="R130" s="163"/>
      <c r="S130" s="163"/>
      <c r="T130" s="164">
        <v>1.5669999999999999</v>
      </c>
      <c r="U130" s="163">
        <f>ROUND(E130*T130,2)</f>
        <v>0.22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138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x14ac:dyDescent="0.2">
      <c r="A131" s="155" t="s">
        <v>129</v>
      </c>
      <c r="B131" s="161" t="s">
        <v>82</v>
      </c>
      <c r="C131" s="197" t="s">
        <v>83</v>
      </c>
      <c r="D131" s="166"/>
      <c r="E131" s="171"/>
      <c r="F131" s="174"/>
      <c r="G131" s="174">
        <f>SUMIF(AE132:AE134,"&lt;&gt;NOR",G132:G134)</f>
        <v>0</v>
      </c>
      <c r="H131" s="174"/>
      <c r="I131" s="174">
        <f>SUM(I132:I134)</f>
        <v>0</v>
      </c>
      <c r="J131" s="174"/>
      <c r="K131" s="174">
        <f>SUM(K132:K134)</f>
        <v>0</v>
      </c>
      <c r="L131" s="174"/>
      <c r="M131" s="174">
        <f>SUM(M132:M134)</f>
        <v>0</v>
      </c>
      <c r="N131" s="167"/>
      <c r="O131" s="167">
        <f>SUM(O132:O134)</f>
        <v>7.1910000000000002E-2</v>
      </c>
      <c r="P131" s="167"/>
      <c r="Q131" s="167">
        <f>SUM(Q132:Q134)</f>
        <v>0</v>
      </c>
      <c r="R131" s="167"/>
      <c r="S131" s="167"/>
      <c r="T131" s="168"/>
      <c r="U131" s="167">
        <f>SUM(U132:U134)</f>
        <v>22.84</v>
      </c>
      <c r="AE131" t="s">
        <v>130</v>
      </c>
    </row>
    <row r="132" spans="1:60" ht="33.75" outlineLevel="1" x14ac:dyDescent="0.2">
      <c r="A132" s="154">
        <v>61</v>
      </c>
      <c r="B132" s="160" t="s">
        <v>286</v>
      </c>
      <c r="C132" s="275" t="s">
        <v>376</v>
      </c>
      <c r="D132" s="162" t="s">
        <v>166</v>
      </c>
      <c r="E132" s="169">
        <v>23.5</v>
      </c>
      <c r="F132" s="172"/>
      <c r="G132" s="173">
        <f>ROUND(E132*F132,2)</f>
        <v>0</v>
      </c>
      <c r="H132" s="172"/>
      <c r="I132" s="173">
        <f>ROUND(E132*H132,2)</f>
        <v>0</v>
      </c>
      <c r="J132" s="172"/>
      <c r="K132" s="173">
        <f>ROUND(E132*J132,2)</f>
        <v>0</v>
      </c>
      <c r="L132" s="173">
        <v>21</v>
      </c>
      <c r="M132" s="173">
        <f>G132*(1+L132/100)</f>
        <v>0</v>
      </c>
      <c r="N132" s="163">
        <v>3.0599999999999998E-3</v>
      </c>
      <c r="O132" s="163">
        <f>ROUND(E132*N132,5)</f>
        <v>7.1910000000000002E-2</v>
      </c>
      <c r="P132" s="163">
        <v>0</v>
      </c>
      <c r="Q132" s="163">
        <f>ROUND(E132*P132,5)</f>
        <v>0</v>
      </c>
      <c r="R132" s="163"/>
      <c r="S132" s="163"/>
      <c r="T132" s="164">
        <v>0.96557000000000004</v>
      </c>
      <c r="U132" s="163">
        <f>ROUND(E132*T132,2)</f>
        <v>22.69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134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/>
      <c r="B133" s="160"/>
      <c r="C133" s="196" t="s">
        <v>287</v>
      </c>
      <c r="D133" s="165"/>
      <c r="E133" s="170">
        <v>23.5</v>
      </c>
      <c r="F133" s="173"/>
      <c r="G133" s="173"/>
      <c r="H133" s="173"/>
      <c r="I133" s="173"/>
      <c r="J133" s="173"/>
      <c r="K133" s="173"/>
      <c r="L133" s="173"/>
      <c r="M133" s="173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140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>
        <v>62</v>
      </c>
      <c r="B134" s="160" t="s">
        <v>288</v>
      </c>
      <c r="C134" s="195" t="s">
        <v>289</v>
      </c>
      <c r="D134" s="162" t="s">
        <v>179</v>
      </c>
      <c r="E134" s="169">
        <v>7.1900000000000006E-2</v>
      </c>
      <c r="F134" s="172"/>
      <c r="G134" s="173">
        <f>ROUND(E134*F134,2)</f>
        <v>0</v>
      </c>
      <c r="H134" s="172"/>
      <c r="I134" s="173">
        <f>ROUND(E134*H134,2)</f>
        <v>0</v>
      </c>
      <c r="J134" s="172"/>
      <c r="K134" s="173">
        <f>ROUND(E134*J134,2)</f>
        <v>0</v>
      </c>
      <c r="L134" s="173">
        <v>21</v>
      </c>
      <c r="M134" s="173">
        <f>G134*(1+L134/100)</f>
        <v>0</v>
      </c>
      <c r="N134" s="163">
        <v>0</v>
      </c>
      <c r="O134" s="163">
        <f>ROUND(E134*N134,5)</f>
        <v>0</v>
      </c>
      <c r="P134" s="163">
        <v>0</v>
      </c>
      <c r="Q134" s="163">
        <f>ROUND(E134*P134,5)</f>
        <v>0</v>
      </c>
      <c r="R134" s="163"/>
      <c r="S134" s="163"/>
      <c r="T134" s="164">
        <v>2.048</v>
      </c>
      <c r="U134" s="163">
        <f>ROUND(E134*T134,2)</f>
        <v>0.15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138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x14ac:dyDescent="0.2">
      <c r="A135" s="155" t="s">
        <v>129</v>
      </c>
      <c r="B135" s="161" t="s">
        <v>84</v>
      </c>
      <c r="C135" s="197" t="s">
        <v>85</v>
      </c>
      <c r="D135" s="166"/>
      <c r="E135" s="171"/>
      <c r="F135" s="174"/>
      <c r="G135" s="174">
        <f>SUMIF(AE136:AE140,"&lt;&gt;NOR",G136:G140)</f>
        <v>0</v>
      </c>
      <c r="H135" s="174"/>
      <c r="I135" s="174">
        <f>SUM(I136:I140)</f>
        <v>0</v>
      </c>
      <c r="J135" s="174"/>
      <c r="K135" s="174">
        <f>SUM(K136:K140)</f>
        <v>0</v>
      </c>
      <c r="L135" s="174"/>
      <c r="M135" s="174">
        <f>SUM(M136:M140)</f>
        <v>0</v>
      </c>
      <c r="N135" s="167"/>
      <c r="O135" s="167">
        <f>SUM(O136:O140)</f>
        <v>0.13388</v>
      </c>
      <c r="P135" s="167"/>
      <c r="Q135" s="167">
        <f>SUM(Q136:Q140)</f>
        <v>0</v>
      </c>
      <c r="R135" s="167"/>
      <c r="S135" s="167"/>
      <c r="T135" s="168"/>
      <c r="U135" s="167">
        <f>SUM(U136:U140)</f>
        <v>4.99</v>
      </c>
      <c r="AE135" t="s">
        <v>130</v>
      </c>
    </row>
    <row r="136" spans="1:60" ht="22.5" outlineLevel="1" x14ac:dyDescent="0.2">
      <c r="A136" s="154">
        <v>63</v>
      </c>
      <c r="B136" s="160" t="s">
        <v>290</v>
      </c>
      <c r="C136" s="195" t="s">
        <v>291</v>
      </c>
      <c r="D136" s="162" t="s">
        <v>166</v>
      </c>
      <c r="E136" s="169">
        <v>17.5</v>
      </c>
      <c r="F136" s="172"/>
      <c r="G136" s="173">
        <f>ROUND(E136*F136,2)</f>
        <v>0</v>
      </c>
      <c r="H136" s="172"/>
      <c r="I136" s="173">
        <f>ROUND(E136*H136,2)</f>
        <v>0</v>
      </c>
      <c r="J136" s="172"/>
      <c r="K136" s="173">
        <f>ROUND(E136*J136,2)</f>
        <v>0</v>
      </c>
      <c r="L136" s="173">
        <v>21</v>
      </c>
      <c r="M136" s="173">
        <f>G136*(1+L136/100)</f>
        <v>0</v>
      </c>
      <c r="N136" s="163">
        <v>1.0499999999999999E-3</v>
      </c>
      <c r="O136" s="163">
        <f>ROUND(E136*N136,5)</f>
        <v>1.8380000000000001E-2</v>
      </c>
      <c r="P136" s="163">
        <v>0</v>
      </c>
      <c r="Q136" s="163">
        <f>ROUND(E136*P136,5)</f>
        <v>0</v>
      </c>
      <c r="R136" s="163"/>
      <c r="S136" s="163"/>
      <c r="T136" s="164">
        <v>9.1929999999999998E-2</v>
      </c>
      <c r="U136" s="163">
        <f>ROUND(E136*T136,2)</f>
        <v>1.61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134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ht="22.5" outlineLevel="1" x14ac:dyDescent="0.2">
      <c r="A137" s="154">
        <v>64</v>
      </c>
      <c r="B137" s="160" t="s">
        <v>292</v>
      </c>
      <c r="C137" s="195" t="s">
        <v>293</v>
      </c>
      <c r="D137" s="162" t="s">
        <v>166</v>
      </c>
      <c r="E137" s="169">
        <v>17.5</v>
      </c>
      <c r="F137" s="172"/>
      <c r="G137" s="173">
        <f>ROUND(E137*F137,2)</f>
        <v>0</v>
      </c>
      <c r="H137" s="172"/>
      <c r="I137" s="173">
        <f>ROUND(E137*H137,2)</f>
        <v>0</v>
      </c>
      <c r="J137" s="172"/>
      <c r="K137" s="173">
        <f>ROUND(E137*J137,2)</f>
        <v>0</v>
      </c>
      <c r="L137" s="173">
        <v>21</v>
      </c>
      <c r="M137" s="173">
        <f>G137*(1+L137/100)</f>
        <v>0</v>
      </c>
      <c r="N137" s="163">
        <v>0</v>
      </c>
      <c r="O137" s="163">
        <f>ROUND(E137*N137,5)</f>
        <v>0</v>
      </c>
      <c r="P137" s="163">
        <v>0</v>
      </c>
      <c r="Q137" s="163">
        <f>ROUND(E137*P137,5)</f>
        <v>0</v>
      </c>
      <c r="R137" s="163"/>
      <c r="S137" s="163"/>
      <c r="T137" s="164">
        <v>0.18</v>
      </c>
      <c r="U137" s="163">
        <f>ROUND(E137*T137,2)</f>
        <v>3.15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138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>
        <v>65</v>
      </c>
      <c r="B138" s="160" t="s">
        <v>294</v>
      </c>
      <c r="C138" s="195" t="s">
        <v>295</v>
      </c>
      <c r="D138" s="162" t="s">
        <v>137</v>
      </c>
      <c r="E138" s="169">
        <v>4.62</v>
      </c>
      <c r="F138" s="172"/>
      <c r="G138" s="173">
        <f>ROUND(E138*F138,2)</f>
        <v>0</v>
      </c>
      <c r="H138" s="172"/>
      <c r="I138" s="173">
        <f>ROUND(E138*H138,2)</f>
        <v>0</v>
      </c>
      <c r="J138" s="172"/>
      <c r="K138" s="173">
        <f>ROUND(E138*J138,2)</f>
        <v>0</v>
      </c>
      <c r="L138" s="173">
        <v>21</v>
      </c>
      <c r="M138" s="173">
        <f>G138*(1+L138/100)</f>
        <v>0</v>
      </c>
      <c r="N138" s="163">
        <v>2.5000000000000001E-2</v>
      </c>
      <c r="O138" s="163">
        <f>ROUND(E138*N138,5)</f>
        <v>0.11550000000000001</v>
      </c>
      <c r="P138" s="163">
        <v>0</v>
      </c>
      <c r="Q138" s="163">
        <f>ROUND(E138*P138,5)</f>
        <v>0</v>
      </c>
      <c r="R138" s="163"/>
      <c r="S138" s="163"/>
      <c r="T138" s="164">
        <v>0</v>
      </c>
      <c r="U138" s="163">
        <f>ROUND(E138*T138,2)</f>
        <v>0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185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/>
      <c r="B139" s="160"/>
      <c r="C139" s="196" t="s">
        <v>296</v>
      </c>
      <c r="D139" s="165"/>
      <c r="E139" s="170">
        <v>4.62</v>
      </c>
      <c r="F139" s="173"/>
      <c r="G139" s="173"/>
      <c r="H139" s="173"/>
      <c r="I139" s="173"/>
      <c r="J139" s="173"/>
      <c r="K139" s="173"/>
      <c r="L139" s="173"/>
      <c r="M139" s="173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140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>
        <v>66</v>
      </c>
      <c r="B140" s="160" t="s">
        <v>297</v>
      </c>
      <c r="C140" s="195" t="s">
        <v>298</v>
      </c>
      <c r="D140" s="162" t="s">
        <v>179</v>
      </c>
      <c r="E140" s="169">
        <v>0.1338</v>
      </c>
      <c r="F140" s="172"/>
      <c r="G140" s="173">
        <f>ROUND(E140*F140,2)</f>
        <v>0</v>
      </c>
      <c r="H140" s="172"/>
      <c r="I140" s="173">
        <f>ROUND(E140*H140,2)</f>
        <v>0</v>
      </c>
      <c r="J140" s="172"/>
      <c r="K140" s="173">
        <f>ROUND(E140*J140,2)</f>
        <v>0</v>
      </c>
      <c r="L140" s="173">
        <v>21</v>
      </c>
      <c r="M140" s="173">
        <f>G140*(1+L140/100)</f>
        <v>0</v>
      </c>
      <c r="N140" s="163">
        <v>0</v>
      </c>
      <c r="O140" s="163">
        <f>ROUND(E140*N140,5)</f>
        <v>0</v>
      </c>
      <c r="P140" s="163">
        <v>0</v>
      </c>
      <c r="Q140" s="163">
        <f>ROUND(E140*P140,5)</f>
        <v>0</v>
      </c>
      <c r="R140" s="163"/>
      <c r="S140" s="163"/>
      <c r="T140" s="164">
        <v>1.74</v>
      </c>
      <c r="U140" s="163">
        <f>ROUND(E140*T140,2)</f>
        <v>0.23</v>
      </c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138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x14ac:dyDescent="0.2">
      <c r="A141" s="155" t="s">
        <v>129</v>
      </c>
      <c r="B141" s="161" t="s">
        <v>86</v>
      </c>
      <c r="C141" s="197" t="s">
        <v>87</v>
      </c>
      <c r="D141" s="166"/>
      <c r="E141" s="171"/>
      <c r="F141" s="174"/>
      <c r="G141" s="174">
        <f>SUMIF(AE142:AE144,"&lt;&gt;NOR",G142:G144)</f>
        <v>0</v>
      </c>
      <c r="H141" s="174"/>
      <c r="I141" s="174">
        <f>SUM(I142:I144)</f>
        <v>0</v>
      </c>
      <c r="J141" s="174"/>
      <c r="K141" s="174">
        <f>SUM(K142:K144)</f>
        <v>0</v>
      </c>
      <c r="L141" s="174"/>
      <c r="M141" s="174">
        <f>SUM(M142:M144)</f>
        <v>0</v>
      </c>
      <c r="N141" s="167"/>
      <c r="O141" s="167">
        <f>SUM(O142:O144)</f>
        <v>0</v>
      </c>
      <c r="P141" s="167"/>
      <c r="Q141" s="167">
        <f>SUM(Q142:Q144)</f>
        <v>1.916E-2</v>
      </c>
      <c r="R141" s="167"/>
      <c r="S141" s="167"/>
      <c r="T141" s="168"/>
      <c r="U141" s="167">
        <f>SUM(U142:U144)</f>
        <v>0.3</v>
      </c>
      <c r="AE141" t="s">
        <v>130</v>
      </c>
    </row>
    <row r="142" spans="1:60" outlineLevel="1" x14ac:dyDescent="0.2">
      <c r="A142" s="154">
        <v>67</v>
      </c>
      <c r="B142" s="160" t="s">
        <v>299</v>
      </c>
      <c r="C142" s="195" t="s">
        <v>300</v>
      </c>
      <c r="D142" s="162" t="s">
        <v>166</v>
      </c>
      <c r="E142" s="169">
        <v>0.8</v>
      </c>
      <c r="F142" s="172"/>
      <c r="G142" s="173">
        <f>ROUND(E142*F142,2)</f>
        <v>0</v>
      </c>
      <c r="H142" s="172"/>
      <c r="I142" s="173">
        <f>ROUND(E142*H142,2)</f>
        <v>0</v>
      </c>
      <c r="J142" s="172"/>
      <c r="K142" s="173">
        <f>ROUND(E142*J142,2)</f>
        <v>0</v>
      </c>
      <c r="L142" s="173">
        <v>21</v>
      </c>
      <c r="M142" s="173">
        <f>G142*(1+L142/100)</f>
        <v>0</v>
      </c>
      <c r="N142" s="163">
        <v>0</v>
      </c>
      <c r="O142" s="163">
        <f>ROUND(E142*N142,5)</f>
        <v>0</v>
      </c>
      <c r="P142" s="163">
        <v>2.3949999999999999E-2</v>
      </c>
      <c r="Q142" s="163">
        <f>ROUND(E142*P142,5)</f>
        <v>1.916E-2</v>
      </c>
      <c r="R142" s="163"/>
      <c r="S142" s="163"/>
      <c r="T142" s="164">
        <v>0.29615000000000002</v>
      </c>
      <c r="U142" s="163">
        <f>ROUND(E142*T142,2)</f>
        <v>0.24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134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/>
      <c r="B143" s="160"/>
      <c r="C143" s="196" t="s">
        <v>301</v>
      </c>
      <c r="D143" s="165"/>
      <c r="E143" s="170">
        <v>0.8</v>
      </c>
      <c r="F143" s="173"/>
      <c r="G143" s="173"/>
      <c r="H143" s="173"/>
      <c r="I143" s="173"/>
      <c r="J143" s="173"/>
      <c r="K143" s="173"/>
      <c r="L143" s="173"/>
      <c r="M143" s="173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140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>
        <v>68</v>
      </c>
      <c r="B144" s="160" t="s">
        <v>302</v>
      </c>
      <c r="C144" s="195" t="s">
        <v>303</v>
      </c>
      <c r="D144" s="162" t="s">
        <v>179</v>
      </c>
      <c r="E144" s="169">
        <v>1.9E-2</v>
      </c>
      <c r="F144" s="172"/>
      <c r="G144" s="173">
        <f>ROUND(E144*F144,2)</f>
        <v>0</v>
      </c>
      <c r="H144" s="172"/>
      <c r="I144" s="173">
        <f>ROUND(E144*H144,2)</f>
        <v>0</v>
      </c>
      <c r="J144" s="172"/>
      <c r="K144" s="173">
        <f>ROUND(E144*J144,2)</f>
        <v>0</v>
      </c>
      <c r="L144" s="173">
        <v>21</v>
      </c>
      <c r="M144" s="173">
        <f>G144*(1+L144/100)</f>
        <v>0</v>
      </c>
      <c r="N144" s="163">
        <v>0</v>
      </c>
      <c r="O144" s="163">
        <f>ROUND(E144*N144,5)</f>
        <v>0</v>
      </c>
      <c r="P144" s="163">
        <v>0</v>
      </c>
      <c r="Q144" s="163">
        <f>ROUND(E144*P144,5)</f>
        <v>0</v>
      </c>
      <c r="R144" s="163"/>
      <c r="S144" s="163"/>
      <c r="T144" s="164">
        <v>3.0750000000000002</v>
      </c>
      <c r="U144" s="163">
        <f>ROUND(E144*T144,2)</f>
        <v>0.06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138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x14ac:dyDescent="0.2">
      <c r="A145" s="155" t="s">
        <v>129</v>
      </c>
      <c r="B145" s="161" t="s">
        <v>88</v>
      </c>
      <c r="C145" s="197" t="s">
        <v>89</v>
      </c>
      <c r="D145" s="166"/>
      <c r="E145" s="171"/>
      <c r="F145" s="174"/>
      <c r="G145" s="174">
        <f>SUMIF(AE146:AE148,"&lt;&gt;NOR",G146:G148)</f>
        <v>0</v>
      </c>
      <c r="H145" s="174"/>
      <c r="I145" s="174">
        <f>SUM(I146:I148)</f>
        <v>0</v>
      </c>
      <c r="J145" s="174"/>
      <c r="K145" s="174">
        <f>SUM(K146:K148)</f>
        <v>0</v>
      </c>
      <c r="L145" s="174"/>
      <c r="M145" s="174">
        <f>SUM(M146:M148)</f>
        <v>0</v>
      </c>
      <c r="N145" s="167"/>
      <c r="O145" s="167">
        <f>SUM(O146:O148)</f>
        <v>6.6140000000000004E-2</v>
      </c>
      <c r="P145" s="167"/>
      <c r="Q145" s="167">
        <f>SUM(Q146:Q148)</f>
        <v>0</v>
      </c>
      <c r="R145" s="167"/>
      <c r="S145" s="167"/>
      <c r="T145" s="168"/>
      <c r="U145" s="167">
        <f>SUM(U146:U148)</f>
        <v>1.29</v>
      </c>
      <c r="AE145" t="s">
        <v>130</v>
      </c>
    </row>
    <row r="146" spans="1:60" ht="22.5" outlineLevel="1" x14ac:dyDescent="0.2">
      <c r="A146" s="154">
        <v>69</v>
      </c>
      <c r="B146" s="160" t="s">
        <v>162</v>
      </c>
      <c r="C146" s="195" t="s">
        <v>304</v>
      </c>
      <c r="D146" s="162" t="s">
        <v>166</v>
      </c>
      <c r="E146" s="169">
        <v>4.8384</v>
      </c>
      <c r="F146" s="172"/>
      <c r="G146" s="173">
        <f>ROUND(E146*F146,2)</f>
        <v>0</v>
      </c>
      <c r="H146" s="172"/>
      <c r="I146" s="173">
        <f>ROUND(E146*H146,2)</f>
        <v>0</v>
      </c>
      <c r="J146" s="172"/>
      <c r="K146" s="173">
        <f>ROUND(E146*J146,2)</f>
        <v>0</v>
      </c>
      <c r="L146" s="173">
        <v>21</v>
      </c>
      <c r="M146" s="173">
        <f>G146*(1+L146/100)</f>
        <v>0</v>
      </c>
      <c r="N146" s="163">
        <v>1.367E-2</v>
      </c>
      <c r="O146" s="163">
        <f>ROUND(E146*N146,5)</f>
        <v>6.6140000000000004E-2</v>
      </c>
      <c r="P146" s="163">
        <v>0</v>
      </c>
      <c r="Q146" s="163">
        <f>ROUND(E146*P146,5)</f>
        <v>0</v>
      </c>
      <c r="R146" s="163"/>
      <c r="S146" s="163"/>
      <c r="T146" s="164">
        <v>0.25</v>
      </c>
      <c r="U146" s="163">
        <f>ROUND(E146*T146,2)</f>
        <v>1.21</v>
      </c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138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/>
      <c r="B147" s="160"/>
      <c r="C147" s="196" t="s">
        <v>305</v>
      </c>
      <c r="D147" s="165"/>
      <c r="E147" s="170">
        <v>4.8384</v>
      </c>
      <c r="F147" s="173"/>
      <c r="G147" s="173"/>
      <c r="H147" s="173"/>
      <c r="I147" s="173"/>
      <c r="J147" s="173"/>
      <c r="K147" s="173"/>
      <c r="L147" s="173"/>
      <c r="M147" s="173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140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54">
        <v>70</v>
      </c>
      <c r="B148" s="160" t="s">
        <v>306</v>
      </c>
      <c r="C148" s="195" t="s">
        <v>307</v>
      </c>
      <c r="D148" s="162" t="s">
        <v>179</v>
      </c>
      <c r="E148" s="169">
        <v>6.6000000000000003E-2</v>
      </c>
      <c r="F148" s="172"/>
      <c r="G148" s="173">
        <f>ROUND(E148*F148,2)</f>
        <v>0</v>
      </c>
      <c r="H148" s="172"/>
      <c r="I148" s="173">
        <f>ROUND(E148*H148,2)</f>
        <v>0</v>
      </c>
      <c r="J148" s="172"/>
      <c r="K148" s="173">
        <f>ROUND(E148*J148,2)</f>
        <v>0</v>
      </c>
      <c r="L148" s="173">
        <v>21</v>
      </c>
      <c r="M148" s="173">
        <f>G148*(1+L148/100)</f>
        <v>0</v>
      </c>
      <c r="N148" s="163">
        <v>0</v>
      </c>
      <c r="O148" s="163">
        <f>ROUND(E148*N148,5)</f>
        <v>0</v>
      </c>
      <c r="P148" s="163">
        <v>0</v>
      </c>
      <c r="Q148" s="163">
        <f>ROUND(E148*P148,5)</f>
        <v>0</v>
      </c>
      <c r="R148" s="163"/>
      <c r="S148" s="163"/>
      <c r="T148" s="164">
        <v>1.1559999999999999</v>
      </c>
      <c r="U148" s="163">
        <f>ROUND(E148*T148,2)</f>
        <v>0.08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138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x14ac:dyDescent="0.2">
      <c r="A149" s="155" t="s">
        <v>129</v>
      </c>
      <c r="B149" s="161" t="s">
        <v>90</v>
      </c>
      <c r="C149" s="197" t="s">
        <v>91</v>
      </c>
      <c r="D149" s="166"/>
      <c r="E149" s="171"/>
      <c r="F149" s="174"/>
      <c r="G149" s="174">
        <f>SUMIF(AE150:AE154,"&lt;&gt;NOR",G150:G154)</f>
        <v>0</v>
      </c>
      <c r="H149" s="174"/>
      <c r="I149" s="174">
        <f>SUM(I150:I154)</f>
        <v>0</v>
      </c>
      <c r="J149" s="174"/>
      <c r="K149" s="174">
        <f>SUM(K150:K154)</f>
        <v>0</v>
      </c>
      <c r="L149" s="174"/>
      <c r="M149" s="174">
        <f>SUM(M150:M154)</f>
        <v>0</v>
      </c>
      <c r="N149" s="167"/>
      <c r="O149" s="167">
        <f>SUM(O150:O154)</f>
        <v>7.0349999999999996E-2</v>
      </c>
      <c r="P149" s="167"/>
      <c r="Q149" s="167">
        <f>SUM(Q150:Q154)</f>
        <v>0</v>
      </c>
      <c r="R149" s="167"/>
      <c r="S149" s="167"/>
      <c r="T149" s="168"/>
      <c r="U149" s="167">
        <f>SUM(U150:U154)</f>
        <v>23.54</v>
      </c>
      <c r="AE149" t="s">
        <v>130</v>
      </c>
    </row>
    <row r="150" spans="1:60" ht="22.5" outlineLevel="1" x14ac:dyDescent="0.2">
      <c r="A150" s="154">
        <v>71</v>
      </c>
      <c r="B150" s="160" t="s">
        <v>308</v>
      </c>
      <c r="C150" s="195" t="s">
        <v>309</v>
      </c>
      <c r="D150" s="162" t="s">
        <v>155</v>
      </c>
      <c r="E150" s="169">
        <v>3.1</v>
      </c>
      <c r="F150" s="172"/>
      <c r="G150" s="173">
        <f>ROUND(E150*F150,2)</f>
        <v>0</v>
      </c>
      <c r="H150" s="172"/>
      <c r="I150" s="173">
        <f>ROUND(E150*H150,2)</f>
        <v>0</v>
      </c>
      <c r="J150" s="172"/>
      <c r="K150" s="173">
        <f>ROUND(E150*J150,2)</f>
        <v>0</v>
      </c>
      <c r="L150" s="173">
        <v>21</v>
      </c>
      <c r="M150" s="173">
        <f>G150*(1+L150/100)</f>
        <v>0</v>
      </c>
      <c r="N150" s="163">
        <v>1.5900000000000001E-3</v>
      </c>
      <c r="O150" s="163">
        <f>ROUND(E150*N150,5)</f>
        <v>4.9300000000000004E-3</v>
      </c>
      <c r="P150" s="163">
        <v>0</v>
      </c>
      <c r="Q150" s="163">
        <f>ROUND(E150*P150,5)</f>
        <v>0</v>
      </c>
      <c r="R150" s="163"/>
      <c r="S150" s="163"/>
      <c r="T150" s="164">
        <v>0.37220999999999999</v>
      </c>
      <c r="U150" s="163">
        <f>ROUND(E150*T150,2)</f>
        <v>1.1499999999999999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134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>
        <v>72</v>
      </c>
      <c r="B151" s="160" t="s">
        <v>310</v>
      </c>
      <c r="C151" s="195" t="s">
        <v>377</v>
      </c>
      <c r="D151" s="162" t="s">
        <v>133</v>
      </c>
      <c r="E151" s="169">
        <v>1</v>
      </c>
      <c r="F151" s="172"/>
      <c r="G151" s="173">
        <f>ROUND(E151*F151,2)</f>
        <v>0</v>
      </c>
      <c r="H151" s="172"/>
      <c r="I151" s="173">
        <f>ROUND(E151*H151,2)</f>
        <v>0</v>
      </c>
      <c r="J151" s="172"/>
      <c r="K151" s="173">
        <f>ROUND(E151*J151,2)</f>
        <v>0</v>
      </c>
      <c r="L151" s="173">
        <v>21</v>
      </c>
      <c r="M151" s="173">
        <f>G151*(1+L151/100)</f>
        <v>0</v>
      </c>
      <c r="N151" s="163">
        <v>3.2000000000000003E-4</v>
      </c>
      <c r="O151" s="163">
        <f>ROUND(E151*N151,5)</f>
        <v>3.2000000000000003E-4</v>
      </c>
      <c r="P151" s="163">
        <v>0</v>
      </c>
      <c r="Q151" s="163">
        <f>ROUND(E151*P151,5)</f>
        <v>0</v>
      </c>
      <c r="R151" s="163"/>
      <c r="S151" s="163"/>
      <c r="T151" s="164">
        <v>0.23799999999999999</v>
      </c>
      <c r="U151" s="163">
        <f>ROUND(E151*T151,2)</f>
        <v>0.24</v>
      </c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138</v>
      </c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ht="22.5" outlineLevel="1" x14ac:dyDescent="0.2">
      <c r="A152" s="154">
        <v>73</v>
      </c>
      <c r="B152" s="160" t="s">
        <v>311</v>
      </c>
      <c r="C152" s="195" t="s">
        <v>312</v>
      </c>
      <c r="D152" s="162" t="s">
        <v>155</v>
      </c>
      <c r="E152" s="169">
        <v>13.44</v>
      </c>
      <c r="F152" s="172"/>
      <c r="G152" s="173">
        <f>ROUND(E152*F152,2)</f>
        <v>0</v>
      </c>
      <c r="H152" s="172"/>
      <c r="I152" s="173">
        <f>ROUND(E152*H152,2)</f>
        <v>0</v>
      </c>
      <c r="J152" s="172"/>
      <c r="K152" s="173">
        <f>ROUND(E152*J152,2)</f>
        <v>0</v>
      </c>
      <c r="L152" s="173">
        <v>21</v>
      </c>
      <c r="M152" s="173">
        <f>G152*(1+L152/100)</f>
        <v>0</v>
      </c>
      <c r="N152" s="163">
        <v>3.96E-3</v>
      </c>
      <c r="O152" s="163">
        <f>ROUND(E152*N152,5)</f>
        <v>5.3220000000000003E-2</v>
      </c>
      <c r="P152" s="163">
        <v>0</v>
      </c>
      <c r="Q152" s="163">
        <f>ROUND(E152*P152,5)</f>
        <v>0</v>
      </c>
      <c r="R152" s="163"/>
      <c r="S152" s="163"/>
      <c r="T152" s="164">
        <v>1.32708</v>
      </c>
      <c r="U152" s="163">
        <f>ROUND(E152*T152,2)</f>
        <v>17.84</v>
      </c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134</v>
      </c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ht="22.5" outlineLevel="1" x14ac:dyDescent="0.2">
      <c r="A153" s="154">
        <v>74</v>
      </c>
      <c r="B153" s="160" t="s">
        <v>162</v>
      </c>
      <c r="C153" s="195" t="s">
        <v>313</v>
      </c>
      <c r="D153" s="162" t="s">
        <v>155</v>
      </c>
      <c r="E153" s="169">
        <v>3</v>
      </c>
      <c r="F153" s="172"/>
      <c r="G153" s="173">
        <f>ROUND(E153*F153,2)</f>
        <v>0</v>
      </c>
      <c r="H153" s="172"/>
      <c r="I153" s="173">
        <f>ROUND(E153*H153,2)</f>
        <v>0</v>
      </c>
      <c r="J153" s="172"/>
      <c r="K153" s="173">
        <f>ROUND(E153*J153,2)</f>
        <v>0</v>
      </c>
      <c r="L153" s="173">
        <v>21</v>
      </c>
      <c r="M153" s="173">
        <f>G153*(1+L153/100)</f>
        <v>0</v>
      </c>
      <c r="N153" s="163">
        <v>3.96E-3</v>
      </c>
      <c r="O153" s="163">
        <f>ROUND(E153*N153,5)</f>
        <v>1.188E-2</v>
      </c>
      <c r="P153" s="163">
        <v>0</v>
      </c>
      <c r="Q153" s="163">
        <f>ROUND(E153*P153,5)</f>
        <v>0</v>
      </c>
      <c r="R153" s="163"/>
      <c r="S153" s="163"/>
      <c r="T153" s="164">
        <v>1.32708</v>
      </c>
      <c r="U153" s="163">
        <f>ROUND(E153*T153,2)</f>
        <v>3.98</v>
      </c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138</v>
      </c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>
        <v>75</v>
      </c>
      <c r="B154" s="160" t="s">
        <v>314</v>
      </c>
      <c r="C154" s="195" t="s">
        <v>315</v>
      </c>
      <c r="D154" s="162" t="s">
        <v>179</v>
      </c>
      <c r="E154" s="169">
        <v>7.0000000000000007E-2</v>
      </c>
      <c r="F154" s="172"/>
      <c r="G154" s="173">
        <f>ROUND(E154*F154,2)</f>
        <v>0</v>
      </c>
      <c r="H154" s="172"/>
      <c r="I154" s="173">
        <f>ROUND(E154*H154,2)</f>
        <v>0</v>
      </c>
      <c r="J154" s="172"/>
      <c r="K154" s="173">
        <f>ROUND(E154*J154,2)</f>
        <v>0</v>
      </c>
      <c r="L154" s="173">
        <v>21</v>
      </c>
      <c r="M154" s="173">
        <f>G154*(1+L154/100)</f>
        <v>0</v>
      </c>
      <c r="N154" s="163">
        <v>0</v>
      </c>
      <c r="O154" s="163">
        <f>ROUND(E154*N154,5)</f>
        <v>0</v>
      </c>
      <c r="P154" s="163">
        <v>0</v>
      </c>
      <c r="Q154" s="163">
        <f>ROUND(E154*P154,5)</f>
        <v>0</v>
      </c>
      <c r="R154" s="163"/>
      <c r="S154" s="163"/>
      <c r="T154" s="164">
        <v>4.7370000000000001</v>
      </c>
      <c r="U154" s="163">
        <f>ROUND(E154*T154,2)</f>
        <v>0.33</v>
      </c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138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x14ac:dyDescent="0.2">
      <c r="A155" s="155" t="s">
        <v>129</v>
      </c>
      <c r="B155" s="161" t="s">
        <v>92</v>
      </c>
      <c r="C155" s="197" t="s">
        <v>93</v>
      </c>
      <c r="D155" s="166"/>
      <c r="E155" s="171"/>
      <c r="F155" s="174"/>
      <c r="G155" s="174">
        <f>SUMIF(AE156:AE158,"&lt;&gt;NOR",G156:G158)</f>
        <v>0</v>
      </c>
      <c r="H155" s="174"/>
      <c r="I155" s="174">
        <f>SUM(I156:I158)</f>
        <v>0</v>
      </c>
      <c r="J155" s="174"/>
      <c r="K155" s="174">
        <f>SUM(K156:K158)</f>
        <v>0</v>
      </c>
      <c r="L155" s="174"/>
      <c r="M155" s="174">
        <f>SUM(M156:M158)</f>
        <v>0</v>
      </c>
      <c r="N155" s="167"/>
      <c r="O155" s="167">
        <f>SUM(O156:O158)</f>
        <v>0</v>
      </c>
      <c r="P155" s="167"/>
      <c r="Q155" s="167">
        <f>SUM(Q156:Q158)</f>
        <v>0.19500000000000001</v>
      </c>
      <c r="R155" s="167"/>
      <c r="S155" s="167"/>
      <c r="T155" s="168"/>
      <c r="U155" s="167">
        <f>SUM(U156:U158)</f>
        <v>1.9100000000000001</v>
      </c>
      <c r="AE155" t="s">
        <v>130</v>
      </c>
    </row>
    <row r="156" spans="1:60" outlineLevel="1" x14ac:dyDescent="0.2">
      <c r="A156" s="154">
        <v>76</v>
      </c>
      <c r="B156" s="160" t="s">
        <v>316</v>
      </c>
      <c r="C156" s="195" t="s">
        <v>317</v>
      </c>
      <c r="D156" s="162" t="s">
        <v>166</v>
      </c>
      <c r="E156" s="169">
        <v>3</v>
      </c>
      <c r="F156" s="172"/>
      <c r="G156" s="173">
        <f>ROUND(E156*F156,2)</f>
        <v>0</v>
      </c>
      <c r="H156" s="172"/>
      <c r="I156" s="173">
        <f>ROUND(E156*H156,2)</f>
        <v>0</v>
      </c>
      <c r="J156" s="172"/>
      <c r="K156" s="173">
        <f>ROUND(E156*J156,2)</f>
        <v>0</v>
      </c>
      <c r="L156" s="173">
        <v>21</v>
      </c>
      <c r="M156" s="173">
        <f>G156*(1+L156/100)</f>
        <v>0</v>
      </c>
      <c r="N156" s="163">
        <v>0</v>
      </c>
      <c r="O156" s="163">
        <f>ROUND(E156*N156,5)</f>
        <v>0</v>
      </c>
      <c r="P156" s="163">
        <v>6.5000000000000002E-2</v>
      </c>
      <c r="Q156" s="163">
        <f>ROUND(E156*P156,5)</f>
        <v>0.19500000000000001</v>
      </c>
      <c r="R156" s="163"/>
      <c r="S156" s="163"/>
      <c r="T156" s="164">
        <v>0.42</v>
      </c>
      <c r="U156" s="163">
        <f>ROUND(E156*T156,2)</f>
        <v>1.26</v>
      </c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138</v>
      </c>
      <c r="AF156" s="153"/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/>
      <c r="B157" s="160"/>
      <c r="C157" s="196" t="s">
        <v>56</v>
      </c>
      <c r="D157" s="165"/>
      <c r="E157" s="170">
        <v>3</v>
      </c>
      <c r="F157" s="173"/>
      <c r="G157" s="173"/>
      <c r="H157" s="173"/>
      <c r="I157" s="173"/>
      <c r="J157" s="173"/>
      <c r="K157" s="173"/>
      <c r="L157" s="173"/>
      <c r="M157" s="173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140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>
        <v>77</v>
      </c>
      <c r="B158" s="160" t="s">
        <v>318</v>
      </c>
      <c r="C158" s="195" t="s">
        <v>319</v>
      </c>
      <c r="D158" s="162" t="s">
        <v>179</v>
      </c>
      <c r="E158" s="169">
        <v>0.19500000000000001</v>
      </c>
      <c r="F158" s="172"/>
      <c r="G158" s="173">
        <f>ROUND(E158*F158,2)</f>
        <v>0</v>
      </c>
      <c r="H158" s="172"/>
      <c r="I158" s="173">
        <f>ROUND(E158*H158,2)</f>
        <v>0</v>
      </c>
      <c r="J158" s="172"/>
      <c r="K158" s="173">
        <f>ROUND(E158*J158,2)</f>
        <v>0</v>
      </c>
      <c r="L158" s="173">
        <v>21</v>
      </c>
      <c r="M158" s="173">
        <f>G158*(1+L158/100)</f>
        <v>0</v>
      </c>
      <c r="N158" s="163">
        <v>0</v>
      </c>
      <c r="O158" s="163">
        <f>ROUND(E158*N158,5)</f>
        <v>0</v>
      </c>
      <c r="P158" s="163">
        <v>0</v>
      </c>
      <c r="Q158" s="163">
        <f>ROUND(E158*P158,5)</f>
        <v>0</v>
      </c>
      <c r="R158" s="163"/>
      <c r="S158" s="163"/>
      <c r="T158" s="164">
        <v>3.327</v>
      </c>
      <c r="U158" s="163">
        <f>ROUND(E158*T158,2)</f>
        <v>0.65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138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x14ac:dyDescent="0.2">
      <c r="A159" s="155" t="s">
        <v>129</v>
      </c>
      <c r="B159" s="161" t="s">
        <v>94</v>
      </c>
      <c r="C159" s="197" t="s">
        <v>95</v>
      </c>
      <c r="D159" s="166"/>
      <c r="E159" s="171"/>
      <c r="F159" s="174"/>
      <c r="G159" s="174">
        <f>SUMIF(AE160:AE163,"&lt;&gt;NOR",G160:G163)</f>
        <v>0</v>
      </c>
      <c r="H159" s="174"/>
      <c r="I159" s="174">
        <f>SUM(I160:I163)</f>
        <v>0</v>
      </c>
      <c r="J159" s="174"/>
      <c r="K159" s="174">
        <f>SUM(K160:K163)</f>
        <v>0</v>
      </c>
      <c r="L159" s="174"/>
      <c r="M159" s="174">
        <f>SUM(M160:M163)</f>
        <v>0</v>
      </c>
      <c r="N159" s="167"/>
      <c r="O159" s="167">
        <f>SUM(O160:O163)</f>
        <v>8.4430000000000005E-2</v>
      </c>
      <c r="P159" s="167"/>
      <c r="Q159" s="167">
        <f>SUM(Q160:Q163)</f>
        <v>0</v>
      </c>
      <c r="R159" s="167"/>
      <c r="S159" s="167"/>
      <c r="T159" s="168"/>
      <c r="U159" s="167">
        <f>SUM(U160:U163)</f>
        <v>7.46</v>
      </c>
      <c r="AE159" t="s">
        <v>130</v>
      </c>
    </row>
    <row r="160" spans="1:60" ht="22.5" outlineLevel="1" x14ac:dyDescent="0.2">
      <c r="A160" s="154">
        <v>78</v>
      </c>
      <c r="B160" s="160" t="s">
        <v>320</v>
      </c>
      <c r="C160" s="195" t="s">
        <v>321</v>
      </c>
      <c r="D160" s="162" t="s">
        <v>155</v>
      </c>
      <c r="E160" s="169">
        <v>16.3</v>
      </c>
      <c r="F160" s="172"/>
      <c r="G160" s="173">
        <f>ROUND(E160*F160,2)</f>
        <v>0</v>
      </c>
      <c r="H160" s="172"/>
      <c r="I160" s="173">
        <f>ROUND(E160*H160,2)</f>
        <v>0</v>
      </c>
      <c r="J160" s="172"/>
      <c r="K160" s="173">
        <f>ROUND(E160*J160,2)</f>
        <v>0</v>
      </c>
      <c r="L160" s="173">
        <v>21</v>
      </c>
      <c r="M160" s="173">
        <f>G160*(1+L160/100)</f>
        <v>0</v>
      </c>
      <c r="N160" s="163">
        <v>5.1799999999999997E-3</v>
      </c>
      <c r="O160" s="163">
        <f>ROUND(E160*N160,5)</f>
        <v>8.4430000000000005E-2</v>
      </c>
      <c r="P160" s="163">
        <v>0</v>
      </c>
      <c r="Q160" s="163">
        <f>ROUND(E160*P160,5)</f>
        <v>0</v>
      </c>
      <c r="R160" s="163"/>
      <c r="S160" s="163"/>
      <c r="T160" s="164">
        <v>0.29399999999999998</v>
      </c>
      <c r="U160" s="163">
        <f>ROUND(E160*T160,2)</f>
        <v>4.79</v>
      </c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138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/>
      <c r="B161" s="160"/>
      <c r="C161" s="196" t="s">
        <v>322</v>
      </c>
      <c r="D161" s="165"/>
      <c r="E161" s="170">
        <v>16.3</v>
      </c>
      <c r="F161" s="173"/>
      <c r="G161" s="173"/>
      <c r="H161" s="173"/>
      <c r="I161" s="173"/>
      <c r="J161" s="173"/>
      <c r="K161" s="173"/>
      <c r="L161" s="173"/>
      <c r="M161" s="173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140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54">
        <v>79</v>
      </c>
      <c r="B162" s="160" t="s">
        <v>323</v>
      </c>
      <c r="C162" s="195" t="s">
        <v>324</v>
      </c>
      <c r="D162" s="162" t="s">
        <v>155</v>
      </c>
      <c r="E162" s="169">
        <v>16.3</v>
      </c>
      <c r="F162" s="172"/>
      <c r="G162" s="173">
        <f>ROUND(E162*F162,2)</f>
        <v>0</v>
      </c>
      <c r="H162" s="172"/>
      <c r="I162" s="173">
        <f>ROUND(E162*H162,2)</f>
        <v>0</v>
      </c>
      <c r="J162" s="172"/>
      <c r="K162" s="173">
        <f>ROUND(E162*J162,2)</f>
        <v>0</v>
      </c>
      <c r="L162" s="173">
        <v>21</v>
      </c>
      <c r="M162" s="173">
        <f>G162*(1+L162/100)</f>
        <v>0</v>
      </c>
      <c r="N162" s="163">
        <v>0</v>
      </c>
      <c r="O162" s="163">
        <f>ROUND(E162*N162,5)</f>
        <v>0</v>
      </c>
      <c r="P162" s="163">
        <v>0</v>
      </c>
      <c r="Q162" s="163">
        <f>ROUND(E162*P162,5)</f>
        <v>0</v>
      </c>
      <c r="R162" s="163"/>
      <c r="S162" s="163"/>
      <c r="T162" s="164">
        <v>0.154</v>
      </c>
      <c r="U162" s="163">
        <f>ROUND(E162*T162,2)</f>
        <v>2.5099999999999998</v>
      </c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138</v>
      </c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>
        <v>80</v>
      </c>
      <c r="B163" s="160" t="s">
        <v>325</v>
      </c>
      <c r="C163" s="195" t="s">
        <v>326</v>
      </c>
      <c r="D163" s="162" t="s">
        <v>179</v>
      </c>
      <c r="E163" s="169">
        <v>0.1</v>
      </c>
      <c r="F163" s="172"/>
      <c r="G163" s="173">
        <f>ROUND(E163*F163,2)</f>
        <v>0</v>
      </c>
      <c r="H163" s="172"/>
      <c r="I163" s="173">
        <f>ROUND(E163*H163,2)</f>
        <v>0</v>
      </c>
      <c r="J163" s="172"/>
      <c r="K163" s="173">
        <f>ROUND(E163*J163,2)</f>
        <v>0</v>
      </c>
      <c r="L163" s="173">
        <v>21</v>
      </c>
      <c r="M163" s="173">
        <f>G163*(1+L163/100)</f>
        <v>0</v>
      </c>
      <c r="N163" s="163">
        <v>0</v>
      </c>
      <c r="O163" s="163">
        <f>ROUND(E163*N163,5)</f>
        <v>0</v>
      </c>
      <c r="P163" s="163">
        <v>0</v>
      </c>
      <c r="Q163" s="163">
        <f>ROUND(E163*P163,5)</f>
        <v>0</v>
      </c>
      <c r="R163" s="163"/>
      <c r="S163" s="163"/>
      <c r="T163" s="164">
        <v>1.5980000000000001</v>
      </c>
      <c r="U163" s="163">
        <f>ROUND(E163*T163,2)</f>
        <v>0.16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138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x14ac:dyDescent="0.2">
      <c r="A164" s="155" t="s">
        <v>129</v>
      </c>
      <c r="B164" s="161" t="s">
        <v>96</v>
      </c>
      <c r="C164" s="197" t="s">
        <v>97</v>
      </c>
      <c r="D164" s="166"/>
      <c r="E164" s="171"/>
      <c r="F164" s="174"/>
      <c r="G164" s="174">
        <f>SUMIF(AE165:AE165,"&lt;&gt;NOR",G165:G165)</f>
        <v>0</v>
      </c>
      <c r="H164" s="174"/>
      <c r="I164" s="174">
        <f>SUM(I165:I165)</f>
        <v>0</v>
      </c>
      <c r="J164" s="174"/>
      <c r="K164" s="174">
        <f>SUM(K165:K165)</f>
        <v>0</v>
      </c>
      <c r="L164" s="174"/>
      <c r="M164" s="174">
        <f>SUM(M165:M165)</f>
        <v>0</v>
      </c>
      <c r="N164" s="167"/>
      <c r="O164" s="167">
        <f>SUM(O165:O165)</f>
        <v>7.5000000000000002E-4</v>
      </c>
      <c r="P164" s="167"/>
      <c r="Q164" s="167">
        <f>SUM(Q165:Q165)</f>
        <v>0</v>
      </c>
      <c r="R164" s="167"/>
      <c r="S164" s="167"/>
      <c r="T164" s="168"/>
      <c r="U164" s="167">
        <f>SUM(U165:U165)</f>
        <v>0.26</v>
      </c>
      <c r="AE164" t="s">
        <v>130</v>
      </c>
    </row>
    <row r="165" spans="1:60" ht="22.5" outlineLevel="1" x14ac:dyDescent="0.2">
      <c r="A165" s="154">
        <v>81</v>
      </c>
      <c r="B165" s="160" t="s">
        <v>327</v>
      </c>
      <c r="C165" s="195" t="s">
        <v>328</v>
      </c>
      <c r="D165" s="162" t="s">
        <v>155</v>
      </c>
      <c r="E165" s="169">
        <v>1.7</v>
      </c>
      <c r="F165" s="172"/>
      <c r="G165" s="173">
        <f>ROUND(E165*F165,2)</f>
        <v>0</v>
      </c>
      <c r="H165" s="172"/>
      <c r="I165" s="173">
        <f>ROUND(E165*H165,2)</f>
        <v>0</v>
      </c>
      <c r="J165" s="172"/>
      <c r="K165" s="173">
        <f>ROUND(E165*J165,2)</f>
        <v>0</v>
      </c>
      <c r="L165" s="173">
        <v>21</v>
      </c>
      <c r="M165" s="173">
        <f>G165*(1+L165/100)</f>
        <v>0</v>
      </c>
      <c r="N165" s="163">
        <v>4.4000000000000002E-4</v>
      </c>
      <c r="O165" s="163">
        <f>ROUND(E165*N165,5)</f>
        <v>7.5000000000000002E-4</v>
      </c>
      <c r="P165" s="163">
        <v>0</v>
      </c>
      <c r="Q165" s="163">
        <f>ROUND(E165*P165,5)</f>
        <v>0</v>
      </c>
      <c r="R165" s="163"/>
      <c r="S165" s="163"/>
      <c r="T165" s="164">
        <v>0.152</v>
      </c>
      <c r="U165" s="163">
        <f>ROUND(E165*T165,2)</f>
        <v>0.26</v>
      </c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138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x14ac:dyDescent="0.2">
      <c r="A166" s="155" t="s">
        <v>129</v>
      </c>
      <c r="B166" s="161" t="s">
        <v>98</v>
      </c>
      <c r="C166" s="197" t="s">
        <v>99</v>
      </c>
      <c r="D166" s="166"/>
      <c r="E166" s="171"/>
      <c r="F166" s="174"/>
      <c r="G166" s="174">
        <f>SUMIF(AE167:AE167,"&lt;&gt;NOR",G167:G167)</f>
        <v>0</v>
      </c>
      <c r="H166" s="174"/>
      <c r="I166" s="174">
        <f>SUM(I167:I167)</f>
        <v>0</v>
      </c>
      <c r="J166" s="174"/>
      <c r="K166" s="174">
        <f>SUM(K167:K167)</f>
        <v>0</v>
      </c>
      <c r="L166" s="174"/>
      <c r="M166" s="174">
        <f>SUM(M167:M167)</f>
        <v>0</v>
      </c>
      <c r="N166" s="167"/>
      <c r="O166" s="167">
        <f>SUM(O167:O167)</f>
        <v>7.5300000000000002E-3</v>
      </c>
      <c r="P166" s="167"/>
      <c r="Q166" s="167">
        <f>SUM(Q167:Q167)</f>
        <v>0</v>
      </c>
      <c r="R166" s="167"/>
      <c r="S166" s="167"/>
      <c r="T166" s="168"/>
      <c r="U166" s="167">
        <f>SUM(U167:U167)</f>
        <v>4.16</v>
      </c>
      <c r="AE166" t="s">
        <v>130</v>
      </c>
    </row>
    <row r="167" spans="1:60" ht="33.75" outlineLevel="1" x14ac:dyDescent="0.2">
      <c r="A167" s="154">
        <v>82</v>
      </c>
      <c r="B167" s="160" t="s">
        <v>329</v>
      </c>
      <c r="C167" s="195" t="s">
        <v>378</v>
      </c>
      <c r="D167" s="162" t="s">
        <v>166</v>
      </c>
      <c r="E167" s="169">
        <v>17.5</v>
      </c>
      <c r="F167" s="172"/>
      <c r="G167" s="173">
        <f>ROUND(E167*F167,2)</f>
        <v>0</v>
      </c>
      <c r="H167" s="172"/>
      <c r="I167" s="173">
        <f>ROUND(E167*H167,2)</f>
        <v>0</v>
      </c>
      <c r="J167" s="172"/>
      <c r="K167" s="173">
        <f>ROUND(E167*J167,2)</f>
        <v>0</v>
      </c>
      <c r="L167" s="173">
        <v>21</v>
      </c>
      <c r="M167" s="173">
        <f>G167*(1+L167/100)</f>
        <v>0</v>
      </c>
      <c r="N167" s="163">
        <v>4.2999999999999999E-4</v>
      </c>
      <c r="O167" s="163">
        <f>ROUND(E167*N167,5)</f>
        <v>7.5300000000000002E-3</v>
      </c>
      <c r="P167" s="163">
        <v>0</v>
      </c>
      <c r="Q167" s="163">
        <f>ROUND(E167*P167,5)</f>
        <v>0</v>
      </c>
      <c r="R167" s="163"/>
      <c r="S167" s="163"/>
      <c r="T167" s="164">
        <v>0.23755999999999999</v>
      </c>
      <c r="U167" s="163">
        <f>ROUND(E167*T167,2)</f>
        <v>4.16</v>
      </c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134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x14ac:dyDescent="0.2">
      <c r="A168" s="155" t="s">
        <v>129</v>
      </c>
      <c r="B168" s="161" t="s">
        <v>100</v>
      </c>
      <c r="C168" s="197" t="s">
        <v>101</v>
      </c>
      <c r="D168" s="166"/>
      <c r="E168" s="171"/>
      <c r="F168" s="174"/>
      <c r="G168" s="174">
        <f>SUMIF(AE169:AE171,"&lt;&gt;NOR",G169:G171)</f>
        <v>0</v>
      </c>
      <c r="H168" s="174"/>
      <c r="I168" s="174">
        <f>SUM(I169:I171)</f>
        <v>0</v>
      </c>
      <c r="J168" s="174"/>
      <c r="K168" s="174">
        <f>SUM(K169:K171)</f>
        <v>0</v>
      </c>
      <c r="L168" s="174"/>
      <c r="M168" s="174">
        <f>SUM(M169:M171)</f>
        <v>0</v>
      </c>
      <c r="N168" s="167"/>
      <c r="O168" s="167">
        <f>SUM(O169:O171)</f>
        <v>7.7499999999999999E-3</v>
      </c>
      <c r="P168" s="167"/>
      <c r="Q168" s="167">
        <f>SUM(Q169:Q171)</f>
        <v>0</v>
      </c>
      <c r="R168" s="167"/>
      <c r="S168" s="167"/>
      <c r="T168" s="168"/>
      <c r="U168" s="167">
        <f>SUM(U169:U171)</f>
        <v>4.96</v>
      </c>
      <c r="AE168" t="s">
        <v>130</v>
      </c>
    </row>
    <row r="169" spans="1:60" outlineLevel="1" x14ac:dyDescent="0.2">
      <c r="A169" s="154">
        <v>83</v>
      </c>
      <c r="B169" s="160" t="s">
        <v>330</v>
      </c>
      <c r="C169" s="195" t="s">
        <v>379</v>
      </c>
      <c r="D169" s="162" t="s">
        <v>166</v>
      </c>
      <c r="E169" s="169">
        <v>36.9</v>
      </c>
      <c r="F169" s="172"/>
      <c r="G169" s="173">
        <f>ROUND(E169*F169,2)</f>
        <v>0</v>
      </c>
      <c r="H169" s="172"/>
      <c r="I169" s="173">
        <f>ROUND(E169*H169,2)</f>
        <v>0</v>
      </c>
      <c r="J169" s="172"/>
      <c r="K169" s="173">
        <f>ROUND(E169*J169,2)</f>
        <v>0</v>
      </c>
      <c r="L169" s="173">
        <v>21</v>
      </c>
      <c r="M169" s="173">
        <f>G169*(1+L169/100)</f>
        <v>0</v>
      </c>
      <c r="N169" s="163">
        <v>6.9999999999999994E-5</v>
      </c>
      <c r="O169" s="163">
        <f>ROUND(E169*N169,5)</f>
        <v>2.5799999999999998E-3</v>
      </c>
      <c r="P169" s="163">
        <v>0</v>
      </c>
      <c r="Q169" s="163">
        <f>ROUND(E169*P169,5)</f>
        <v>0</v>
      </c>
      <c r="R169" s="163"/>
      <c r="S169" s="163"/>
      <c r="T169" s="164">
        <v>3.2480000000000002E-2</v>
      </c>
      <c r="U169" s="163">
        <f>ROUND(E169*T169,2)</f>
        <v>1.2</v>
      </c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138</v>
      </c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54"/>
      <c r="B170" s="160"/>
      <c r="C170" s="196" t="s">
        <v>331</v>
      </c>
      <c r="D170" s="165"/>
      <c r="E170" s="170">
        <v>36.9</v>
      </c>
      <c r="F170" s="173"/>
      <c r="G170" s="173"/>
      <c r="H170" s="173"/>
      <c r="I170" s="173"/>
      <c r="J170" s="173"/>
      <c r="K170" s="173"/>
      <c r="L170" s="173"/>
      <c r="M170" s="173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140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>
        <v>84</v>
      </c>
      <c r="B171" s="160" t="s">
        <v>332</v>
      </c>
      <c r="C171" s="195" t="s">
        <v>380</v>
      </c>
      <c r="D171" s="162" t="s">
        <v>166</v>
      </c>
      <c r="E171" s="169">
        <v>36.9</v>
      </c>
      <c r="F171" s="172"/>
      <c r="G171" s="173">
        <f>ROUND(E171*F171,2)</f>
        <v>0</v>
      </c>
      <c r="H171" s="172"/>
      <c r="I171" s="173">
        <f>ROUND(E171*H171,2)</f>
        <v>0</v>
      </c>
      <c r="J171" s="172"/>
      <c r="K171" s="173">
        <f>ROUND(E171*J171,2)</f>
        <v>0</v>
      </c>
      <c r="L171" s="173">
        <v>21</v>
      </c>
      <c r="M171" s="173">
        <f>G171*(1+L171/100)</f>
        <v>0</v>
      </c>
      <c r="N171" s="163">
        <v>1.3999999999999999E-4</v>
      </c>
      <c r="O171" s="163">
        <f>ROUND(E171*N171,5)</f>
        <v>5.1700000000000001E-3</v>
      </c>
      <c r="P171" s="163">
        <v>0</v>
      </c>
      <c r="Q171" s="163">
        <f>ROUND(E171*P171,5)</f>
        <v>0</v>
      </c>
      <c r="R171" s="163"/>
      <c r="S171" s="163"/>
      <c r="T171" s="164">
        <v>0.10191</v>
      </c>
      <c r="U171" s="163">
        <f>ROUND(E171*T171,2)</f>
        <v>3.76</v>
      </c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138</v>
      </c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x14ac:dyDescent="0.2">
      <c r="A172" s="155" t="s">
        <v>129</v>
      </c>
      <c r="B172" s="161" t="s">
        <v>102</v>
      </c>
      <c r="C172" s="197" t="s">
        <v>26</v>
      </c>
      <c r="D172" s="166"/>
      <c r="E172" s="171"/>
      <c r="F172" s="174"/>
      <c r="G172" s="174">
        <f>SUMIF(AE173:AE194,"&lt;&gt;NOR",G173:G194)</f>
        <v>0</v>
      </c>
      <c r="H172" s="174"/>
      <c r="I172" s="174">
        <f>SUM(I173:I194)</f>
        <v>0</v>
      </c>
      <c r="J172" s="174"/>
      <c r="K172" s="174">
        <f>SUM(K173:K194)</f>
        <v>0</v>
      </c>
      <c r="L172" s="174"/>
      <c r="M172" s="174">
        <f>SUM(M173:M194)</f>
        <v>0</v>
      </c>
      <c r="N172" s="167"/>
      <c r="O172" s="167">
        <f>SUM(O173:O194)</f>
        <v>0</v>
      </c>
      <c r="P172" s="167"/>
      <c r="Q172" s="167">
        <f>SUM(Q173:Q194)</f>
        <v>0</v>
      </c>
      <c r="R172" s="167"/>
      <c r="S172" s="167"/>
      <c r="T172" s="168"/>
      <c r="U172" s="167">
        <f>SUM(U173:U194)</f>
        <v>0</v>
      </c>
      <c r="AE172" t="s">
        <v>130</v>
      </c>
    </row>
    <row r="173" spans="1:60" ht="22.5" outlineLevel="1" x14ac:dyDescent="0.2">
      <c r="A173" s="154">
        <v>85</v>
      </c>
      <c r="B173" s="160" t="s">
        <v>162</v>
      </c>
      <c r="C173" s="195" t="s">
        <v>333</v>
      </c>
      <c r="D173" s="162" t="s">
        <v>334</v>
      </c>
      <c r="E173" s="169">
        <v>1</v>
      </c>
      <c r="F173" s="172"/>
      <c r="G173" s="173">
        <f>ROUND(E173*F173,2)</f>
        <v>0</v>
      </c>
      <c r="H173" s="172"/>
      <c r="I173" s="173">
        <f>ROUND(E173*H173,2)</f>
        <v>0</v>
      </c>
      <c r="J173" s="172"/>
      <c r="K173" s="173">
        <f>ROUND(E173*J173,2)</f>
        <v>0</v>
      </c>
      <c r="L173" s="173">
        <v>21</v>
      </c>
      <c r="M173" s="173">
        <f>G173*(1+L173/100)</f>
        <v>0</v>
      </c>
      <c r="N173" s="163">
        <v>0</v>
      </c>
      <c r="O173" s="163">
        <f>ROUND(E173*N173,5)</f>
        <v>0</v>
      </c>
      <c r="P173" s="163">
        <v>0</v>
      </c>
      <c r="Q173" s="163">
        <f>ROUND(E173*P173,5)</f>
        <v>0</v>
      </c>
      <c r="R173" s="163"/>
      <c r="S173" s="163"/>
      <c r="T173" s="164">
        <v>0</v>
      </c>
      <c r="U173" s="163">
        <f>ROUND(E173*T173,2)</f>
        <v>0</v>
      </c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138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0"/>
      <c r="C174" s="196" t="s">
        <v>52</v>
      </c>
      <c r="D174" s="165"/>
      <c r="E174" s="170">
        <v>1</v>
      </c>
      <c r="F174" s="173"/>
      <c r="G174" s="173"/>
      <c r="H174" s="173"/>
      <c r="I174" s="173"/>
      <c r="J174" s="173"/>
      <c r="K174" s="173"/>
      <c r="L174" s="173"/>
      <c r="M174" s="173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140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>
        <v>86</v>
      </c>
      <c r="B175" s="160" t="s">
        <v>162</v>
      </c>
      <c r="C175" s="195" t="s">
        <v>335</v>
      </c>
      <c r="D175" s="162" t="s">
        <v>334</v>
      </c>
      <c r="E175" s="169">
        <v>1</v>
      </c>
      <c r="F175" s="172"/>
      <c r="G175" s="173">
        <f t="shared" ref="G175:G194" si="0">ROUND(E175*F175,2)</f>
        <v>0</v>
      </c>
      <c r="H175" s="172"/>
      <c r="I175" s="173">
        <f t="shared" ref="I175:I194" si="1">ROUND(E175*H175,2)</f>
        <v>0</v>
      </c>
      <c r="J175" s="172"/>
      <c r="K175" s="173">
        <f t="shared" ref="K175:K194" si="2">ROUND(E175*J175,2)</f>
        <v>0</v>
      </c>
      <c r="L175" s="173">
        <v>21</v>
      </c>
      <c r="M175" s="173">
        <f t="shared" ref="M175:M194" si="3">G175*(1+L175/100)</f>
        <v>0</v>
      </c>
      <c r="N175" s="163">
        <v>0</v>
      </c>
      <c r="O175" s="163">
        <f t="shared" ref="O175:O194" si="4">ROUND(E175*N175,5)</f>
        <v>0</v>
      </c>
      <c r="P175" s="163">
        <v>0</v>
      </c>
      <c r="Q175" s="163">
        <f t="shared" ref="Q175:Q194" si="5">ROUND(E175*P175,5)</f>
        <v>0</v>
      </c>
      <c r="R175" s="163"/>
      <c r="S175" s="163"/>
      <c r="T175" s="164">
        <v>0</v>
      </c>
      <c r="U175" s="163">
        <f t="shared" ref="U175:U194" si="6">ROUND(E175*T175,2)</f>
        <v>0</v>
      </c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138</v>
      </c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ht="22.5" outlineLevel="1" x14ac:dyDescent="0.2">
      <c r="A176" s="154">
        <v>87</v>
      </c>
      <c r="B176" s="160" t="s">
        <v>162</v>
      </c>
      <c r="C176" s="195" t="s">
        <v>336</v>
      </c>
      <c r="D176" s="162" t="s">
        <v>334</v>
      </c>
      <c r="E176" s="169">
        <v>1</v>
      </c>
      <c r="F176" s="172"/>
      <c r="G176" s="173">
        <f t="shared" si="0"/>
        <v>0</v>
      </c>
      <c r="H176" s="172"/>
      <c r="I176" s="173">
        <f t="shared" si="1"/>
        <v>0</v>
      </c>
      <c r="J176" s="172"/>
      <c r="K176" s="173">
        <f t="shared" si="2"/>
        <v>0</v>
      </c>
      <c r="L176" s="173">
        <v>21</v>
      </c>
      <c r="M176" s="173">
        <f t="shared" si="3"/>
        <v>0</v>
      </c>
      <c r="N176" s="163">
        <v>0</v>
      </c>
      <c r="O176" s="163">
        <f t="shared" si="4"/>
        <v>0</v>
      </c>
      <c r="P176" s="163">
        <v>0</v>
      </c>
      <c r="Q176" s="163">
        <f t="shared" si="5"/>
        <v>0</v>
      </c>
      <c r="R176" s="163"/>
      <c r="S176" s="163"/>
      <c r="T176" s="164">
        <v>0</v>
      </c>
      <c r="U176" s="163">
        <f t="shared" si="6"/>
        <v>0</v>
      </c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138</v>
      </c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ht="22.5" outlineLevel="1" x14ac:dyDescent="0.2">
      <c r="A177" s="154">
        <v>88</v>
      </c>
      <c r="B177" s="160" t="s">
        <v>162</v>
      </c>
      <c r="C177" s="195" t="s">
        <v>337</v>
      </c>
      <c r="D177" s="162" t="s">
        <v>334</v>
      </c>
      <c r="E177" s="169">
        <v>1</v>
      </c>
      <c r="F177" s="172"/>
      <c r="G177" s="173">
        <f t="shared" si="0"/>
        <v>0</v>
      </c>
      <c r="H177" s="172"/>
      <c r="I177" s="173">
        <f t="shared" si="1"/>
        <v>0</v>
      </c>
      <c r="J177" s="172"/>
      <c r="K177" s="173">
        <f t="shared" si="2"/>
        <v>0</v>
      </c>
      <c r="L177" s="173">
        <v>21</v>
      </c>
      <c r="M177" s="173">
        <f t="shared" si="3"/>
        <v>0</v>
      </c>
      <c r="N177" s="163">
        <v>0</v>
      </c>
      <c r="O177" s="163">
        <f t="shared" si="4"/>
        <v>0</v>
      </c>
      <c r="P177" s="163">
        <v>0</v>
      </c>
      <c r="Q177" s="163">
        <f t="shared" si="5"/>
        <v>0</v>
      </c>
      <c r="R177" s="163"/>
      <c r="S177" s="163"/>
      <c r="T177" s="164">
        <v>0</v>
      </c>
      <c r="U177" s="163">
        <f t="shared" si="6"/>
        <v>0</v>
      </c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138</v>
      </c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>
        <v>89</v>
      </c>
      <c r="B178" s="160" t="s">
        <v>162</v>
      </c>
      <c r="C178" s="195" t="s">
        <v>338</v>
      </c>
      <c r="D178" s="162" t="s">
        <v>334</v>
      </c>
      <c r="E178" s="169">
        <v>1</v>
      </c>
      <c r="F178" s="172"/>
      <c r="G178" s="173">
        <f t="shared" si="0"/>
        <v>0</v>
      </c>
      <c r="H178" s="172"/>
      <c r="I178" s="173">
        <f t="shared" si="1"/>
        <v>0</v>
      </c>
      <c r="J178" s="172"/>
      <c r="K178" s="173">
        <f t="shared" si="2"/>
        <v>0</v>
      </c>
      <c r="L178" s="173">
        <v>21</v>
      </c>
      <c r="M178" s="173">
        <f t="shared" si="3"/>
        <v>0</v>
      </c>
      <c r="N178" s="163">
        <v>0</v>
      </c>
      <c r="O178" s="163">
        <f t="shared" si="4"/>
        <v>0</v>
      </c>
      <c r="P178" s="163">
        <v>0</v>
      </c>
      <c r="Q178" s="163">
        <f t="shared" si="5"/>
        <v>0</v>
      </c>
      <c r="R178" s="163"/>
      <c r="S178" s="163"/>
      <c r="T178" s="164">
        <v>0</v>
      </c>
      <c r="U178" s="163">
        <f t="shared" si="6"/>
        <v>0</v>
      </c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138</v>
      </c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>
        <v>90</v>
      </c>
      <c r="B179" s="160" t="s">
        <v>162</v>
      </c>
      <c r="C179" s="195" t="s">
        <v>339</v>
      </c>
      <c r="D179" s="162" t="s">
        <v>334</v>
      </c>
      <c r="E179" s="169">
        <v>1</v>
      </c>
      <c r="F179" s="172"/>
      <c r="G179" s="173">
        <f t="shared" si="0"/>
        <v>0</v>
      </c>
      <c r="H179" s="172"/>
      <c r="I179" s="173">
        <f t="shared" si="1"/>
        <v>0</v>
      </c>
      <c r="J179" s="172"/>
      <c r="K179" s="173">
        <f t="shared" si="2"/>
        <v>0</v>
      </c>
      <c r="L179" s="173">
        <v>21</v>
      </c>
      <c r="M179" s="173">
        <f t="shared" si="3"/>
        <v>0</v>
      </c>
      <c r="N179" s="163">
        <v>0</v>
      </c>
      <c r="O179" s="163">
        <f t="shared" si="4"/>
        <v>0</v>
      </c>
      <c r="P179" s="163">
        <v>0</v>
      </c>
      <c r="Q179" s="163">
        <f t="shared" si="5"/>
        <v>0</v>
      </c>
      <c r="R179" s="163"/>
      <c r="S179" s="163"/>
      <c r="T179" s="164">
        <v>0</v>
      </c>
      <c r="U179" s="163">
        <f t="shared" si="6"/>
        <v>0</v>
      </c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138</v>
      </c>
      <c r="AF179" s="153"/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54">
        <v>91</v>
      </c>
      <c r="B180" s="160" t="s">
        <v>162</v>
      </c>
      <c r="C180" s="195" t="s">
        <v>340</v>
      </c>
      <c r="D180" s="162" t="s">
        <v>334</v>
      </c>
      <c r="E180" s="169">
        <v>1</v>
      </c>
      <c r="F180" s="172"/>
      <c r="G180" s="173">
        <f t="shared" si="0"/>
        <v>0</v>
      </c>
      <c r="H180" s="172"/>
      <c r="I180" s="173">
        <f t="shared" si="1"/>
        <v>0</v>
      </c>
      <c r="J180" s="172"/>
      <c r="K180" s="173">
        <f t="shared" si="2"/>
        <v>0</v>
      </c>
      <c r="L180" s="173">
        <v>21</v>
      </c>
      <c r="M180" s="173">
        <f t="shared" si="3"/>
        <v>0</v>
      </c>
      <c r="N180" s="163">
        <v>0</v>
      </c>
      <c r="O180" s="163">
        <f t="shared" si="4"/>
        <v>0</v>
      </c>
      <c r="P180" s="163">
        <v>0</v>
      </c>
      <c r="Q180" s="163">
        <f t="shared" si="5"/>
        <v>0</v>
      </c>
      <c r="R180" s="163"/>
      <c r="S180" s="163"/>
      <c r="T180" s="164">
        <v>0</v>
      </c>
      <c r="U180" s="163">
        <f t="shared" si="6"/>
        <v>0</v>
      </c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138</v>
      </c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54">
        <v>92</v>
      </c>
      <c r="B181" s="160" t="s">
        <v>162</v>
      </c>
      <c r="C181" s="195" t="s">
        <v>341</v>
      </c>
      <c r="D181" s="162" t="s">
        <v>334</v>
      </c>
      <c r="E181" s="169">
        <v>1</v>
      </c>
      <c r="F181" s="172"/>
      <c r="G181" s="173">
        <f t="shared" si="0"/>
        <v>0</v>
      </c>
      <c r="H181" s="172"/>
      <c r="I181" s="173">
        <f t="shared" si="1"/>
        <v>0</v>
      </c>
      <c r="J181" s="172"/>
      <c r="K181" s="173">
        <f t="shared" si="2"/>
        <v>0</v>
      </c>
      <c r="L181" s="173">
        <v>21</v>
      </c>
      <c r="M181" s="173">
        <f t="shared" si="3"/>
        <v>0</v>
      </c>
      <c r="N181" s="163">
        <v>0</v>
      </c>
      <c r="O181" s="163">
        <f t="shared" si="4"/>
        <v>0</v>
      </c>
      <c r="P181" s="163">
        <v>0</v>
      </c>
      <c r="Q181" s="163">
        <f t="shared" si="5"/>
        <v>0</v>
      </c>
      <c r="R181" s="163"/>
      <c r="S181" s="163"/>
      <c r="T181" s="164">
        <v>0</v>
      </c>
      <c r="U181" s="163">
        <f t="shared" si="6"/>
        <v>0</v>
      </c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138</v>
      </c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54">
        <v>93</v>
      </c>
      <c r="B182" s="160" t="s">
        <v>162</v>
      </c>
      <c r="C182" s="195" t="s">
        <v>342</v>
      </c>
      <c r="D182" s="162" t="s">
        <v>334</v>
      </c>
      <c r="E182" s="169">
        <v>1</v>
      </c>
      <c r="F182" s="172"/>
      <c r="G182" s="173">
        <f t="shared" si="0"/>
        <v>0</v>
      </c>
      <c r="H182" s="172"/>
      <c r="I182" s="173">
        <f t="shared" si="1"/>
        <v>0</v>
      </c>
      <c r="J182" s="172"/>
      <c r="K182" s="173">
        <f t="shared" si="2"/>
        <v>0</v>
      </c>
      <c r="L182" s="173">
        <v>21</v>
      </c>
      <c r="M182" s="173">
        <f t="shared" si="3"/>
        <v>0</v>
      </c>
      <c r="N182" s="163">
        <v>0</v>
      </c>
      <c r="O182" s="163">
        <f t="shared" si="4"/>
        <v>0</v>
      </c>
      <c r="P182" s="163">
        <v>0</v>
      </c>
      <c r="Q182" s="163">
        <f t="shared" si="5"/>
        <v>0</v>
      </c>
      <c r="R182" s="163"/>
      <c r="S182" s="163"/>
      <c r="T182" s="164">
        <v>0</v>
      </c>
      <c r="U182" s="163">
        <f t="shared" si="6"/>
        <v>0</v>
      </c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138</v>
      </c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54">
        <v>94</v>
      </c>
      <c r="B183" s="160" t="s">
        <v>343</v>
      </c>
      <c r="C183" s="195" t="s">
        <v>344</v>
      </c>
      <c r="D183" s="162" t="s">
        <v>334</v>
      </c>
      <c r="E183" s="169">
        <v>1</v>
      </c>
      <c r="F183" s="172"/>
      <c r="G183" s="173">
        <f t="shared" si="0"/>
        <v>0</v>
      </c>
      <c r="H183" s="172"/>
      <c r="I183" s="173">
        <f t="shared" si="1"/>
        <v>0</v>
      </c>
      <c r="J183" s="172"/>
      <c r="K183" s="173">
        <f t="shared" si="2"/>
        <v>0</v>
      </c>
      <c r="L183" s="173">
        <v>21</v>
      </c>
      <c r="M183" s="173">
        <f t="shared" si="3"/>
        <v>0</v>
      </c>
      <c r="N183" s="163">
        <v>0</v>
      </c>
      <c r="O183" s="163">
        <f t="shared" si="4"/>
        <v>0</v>
      </c>
      <c r="P183" s="163">
        <v>0</v>
      </c>
      <c r="Q183" s="163">
        <f t="shared" si="5"/>
        <v>0</v>
      </c>
      <c r="R183" s="163"/>
      <c r="S183" s="163"/>
      <c r="T183" s="164">
        <v>0</v>
      </c>
      <c r="U183" s="163">
        <f t="shared" si="6"/>
        <v>0</v>
      </c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138</v>
      </c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54">
        <v>95</v>
      </c>
      <c r="B184" s="160" t="s">
        <v>345</v>
      </c>
      <c r="C184" s="195" t="s">
        <v>346</v>
      </c>
      <c r="D184" s="162" t="s">
        <v>334</v>
      </c>
      <c r="E184" s="169">
        <v>1</v>
      </c>
      <c r="F184" s="172"/>
      <c r="G184" s="173">
        <f t="shared" si="0"/>
        <v>0</v>
      </c>
      <c r="H184" s="172"/>
      <c r="I184" s="173">
        <f t="shared" si="1"/>
        <v>0</v>
      </c>
      <c r="J184" s="172"/>
      <c r="K184" s="173">
        <f t="shared" si="2"/>
        <v>0</v>
      </c>
      <c r="L184" s="173">
        <v>21</v>
      </c>
      <c r="M184" s="173">
        <f t="shared" si="3"/>
        <v>0</v>
      </c>
      <c r="N184" s="163">
        <v>0</v>
      </c>
      <c r="O184" s="163">
        <f t="shared" si="4"/>
        <v>0</v>
      </c>
      <c r="P184" s="163">
        <v>0</v>
      </c>
      <c r="Q184" s="163">
        <f t="shared" si="5"/>
        <v>0</v>
      </c>
      <c r="R184" s="163"/>
      <c r="S184" s="163"/>
      <c r="T184" s="164">
        <v>0</v>
      </c>
      <c r="U184" s="163">
        <f t="shared" si="6"/>
        <v>0</v>
      </c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138</v>
      </c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>
        <v>96</v>
      </c>
      <c r="B185" s="160" t="s">
        <v>347</v>
      </c>
      <c r="C185" s="195" t="s">
        <v>348</v>
      </c>
      <c r="D185" s="162" t="s">
        <v>334</v>
      </c>
      <c r="E185" s="169">
        <v>1</v>
      </c>
      <c r="F185" s="172"/>
      <c r="G185" s="173">
        <f t="shared" si="0"/>
        <v>0</v>
      </c>
      <c r="H185" s="172"/>
      <c r="I185" s="173">
        <f t="shared" si="1"/>
        <v>0</v>
      </c>
      <c r="J185" s="172"/>
      <c r="K185" s="173">
        <f t="shared" si="2"/>
        <v>0</v>
      </c>
      <c r="L185" s="173">
        <v>21</v>
      </c>
      <c r="M185" s="173">
        <f t="shared" si="3"/>
        <v>0</v>
      </c>
      <c r="N185" s="163">
        <v>0</v>
      </c>
      <c r="O185" s="163">
        <f t="shared" si="4"/>
        <v>0</v>
      </c>
      <c r="P185" s="163">
        <v>0</v>
      </c>
      <c r="Q185" s="163">
        <f t="shared" si="5"/>
        <v>0</v>
      </c>
      <c r="R185" s="163"/>
      <c r="S185" s="163"/>
      <c r="T185" s="164">
        <v>0</v>
      </c>
      <c r="U185" s="163">
        <f t="shared" si="6"/>
        <v>0</v>
      </c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138</v>
      </c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>
        <v>97</v>
      </c>
      <c r="B186" s="160" t="s">
        <v>349</v>
      </c>
      <c r="C186" s="195" t="s">
        <v>350</v>
      </c>
      <c r="D186" s="162" t="s">
        <v>334</v>
      </c>
      <c r="E186" s="169">
        <v>1</v>
      </c>
      <c r="F186" s="172"/>
      <c r="G186" s="173">
        <f t="shared" si="0"/>
        <v>0</v>
      </c>
      <c r="H186" s="172"/>
      <c r="I186" s="173">
        <f t="shared" si="1"/>
        <v>0</v>
      </c>
      <c r="J186" s="172"/>
      <c r="K186" s="173">
        <f t="shared" si="2"/>
        <v>0</v>
      </c>
      <c r="L186" s="173">
        <v>21</v>
      </c>
      <c r="M186" s="173">
        <f t="shared" si="3"/>
        <v>0</v>
      </c>
      <c r="N186" s="163">
        <v>0</v>
      </c>
      <c r="O186" s="163">
        <f t="shared" si="4"/>
        <v>0</v>
      </c>
      <c r="P186" s="163">
        <v>0</v>
      </c>
      <c r="Q186" s="163">
        <f t="shared" si="5"/>
        <v>0</v>
      </c>
      <c r="R186" s="163"/>
      <c r="S186" s="163"/>
      <c r="T186" s="164">
        <v>0</v>
      </c>
      <c r="U186" s="163">
        <f t="shared" si="6"/>
        <v>0</v>
      </c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138</v>
      </c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>
        <v>98</v>
      </c>
      <c r="B187" s="160" t="s">
        <v>351</v>
      </c>
      <c r="C187" s="195" t="s">
        <v>352</v>
      </c>
      <c r="D187" s="162" t="s">
        <v>334</v>
      </c>
      <c r="E187" s="169">
        <v>1</v>
      </c>
      <c r="F187" s="172"/>
      <c r="G187" s="173">
        <f t="shared" si="0"/>
        <v>0</v>
      </c>
      <c r="H187" s="172"/>
      <c r="I187" s="173">
        <f t="shared" si="1"/>
        <v>0</v>
      </c>
      <c r="J187" s="172"/>
      <c r="K187" s="173">
        <f t="shared" si="2"/>
        <v>0</v>
      </c>
      <c r="L187" s="173">
        <v>21</v>
      </c>
      <c r="M187" s="173">
        <f t="shared" si="3"/>
        <v>0</v>
      </c>
      <c r="N187" s="163">
        <v>0</v>
      </c>
      <c r="O187" s="163">
        <f t="shared" si="4"/>
        <v>0</v>
      </c>
      <c r="P187" s="163">
        <v>0</v>
      </c>
      <c r="Q187" s="163">
        <f t="shared" si="5"/>
        <v>0</v>
      </c>
      <c r="R187" s="163"/>
      <c r="S187" s="163"/>
      <c r="T187" s="164">
        <v>0</v>
      </c>
      <c r="U187" s="163">
        <f t="shared" si="6"/>
        <v>0</v>
      </c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138</v>
      </c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>
        <v>99</v>
      </c>
      <c r="B188" s="160" t="s">
        <v>353</v>
      </c>
      <c r="C188" s="195" t="s">
        <v>354</v>
      </c>
      <c r="D188" s="162" t="s">
        <v>334</v>
      </c>
      <c r="E188" s="169">
        <v>1</v>
      </c>
      <c r="F188" s="172"/>
      <c r="G188" s="173">
        <f t="shared" si="0"/>
        <v>0</v>
      </c>
      <c r="H188" s="172"/>
      <c r="I188" s="173">
        <f t="shared" si="1"/>
        <v>0</v>
      </c>
      <c r="J188" s="172"/>
      <c r="K188" s="173">
        <f t="shared" si="2"/>
        <v>0</v>
      </c>
      <c r="L188" s="173">
        <v>21</v>
      </c>
      <c r="M188" s="173">
        <f t="shared" si="3"/>
        <v>0</v>
      </c>
      <c r="N188" s="163">
        <v>0</v>
      </c>
      <c r="O188" s="163">
        <f t="shared" si="4"/>
        <v>0</v>
      </c>
      <c r="P188" s="163">
        <v>0</v>
      </c>
      <c r="Q188" s="163">
        <f t="shared" si="5"/>
        <v>0</v>
      </c>
      <c r="R188" s="163"/>
      <c r="S188" s="163"/>
      <c r="T188" s="164">
        <v>0</v>
      </c>
      <c r="U188" s="163">
        <f t="shared" si="6"/>
        <v>0</v>
      </c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138</v>
      </c>
      <c r="AF188" s="153"/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54">
        <v>100</v>
      </c>
      <c r="B189" s="160" t="s">
        <v>162</v>
      </c>
      <c r="C189" s="195" t="s">
        <v>355</v>
      </c>
      <c r="D189" s="162" t="s">
        <v>334</v>
      </c>
      <c r="E189" s="169">
        <v>1</v>
      </c>
      <c r="F189" s="172"/>
      <c r="G189" s="173">
        <f t="shared" si="0"/>
        <v>0</v>
      </c>
      <c r="H189" s="172"/>
      <c r="I189" s="173">
        <f t="shared" si="1"/>
        <v>0</v>
      </c>
      <c r="J189" s="172"/>
      <c r="K189" s="173">
        <f t="shared" si="2"/>
        <v>0</v>
      </c>
      <c r="L189" s="173">
        <v>21</v>
      </c>
      <c r="M189" s="173">
        <f t="shared" si="3"/>
        <v>0</v>
      </c>
      <c r="N189" s="163">
        <v>0</v>
      </c>
      <c r="O189" s="163">
        <f t="shared" si="4"/>
        <v>0</v>
      </c>
      <c r="P189" s="163">
        <v>0</v>
      </c>
      <c r="Q189" s="163">
        <f t="shared" si="5"/>
        <v>0</v>
      </c>
      <c r="R189" s="163"/>
      <c r="S189" s="163"/>
      <c r="T189" s="164">
        <v>0</v>
      </c>
      <c r="U189" s="163">
        <f t="shared" si="6"/>
        <v>0</v>
      </c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138</v>
      </c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54">
        <v>101</v>
      </c>
      <c r="B190" s="160" t="s">
        <v>353</v>
      </c>
      <c r="C190" s="195" t="s">
        <v>356</v>
      </c>
      <c r="D190" s="162" t="s">
        <v>334</v>
      </c>
      <c r="E190" s="169">
        <v>1</v>
      </c>
      <c r="F190" s="172"/>
      <c r="G190" s="173">
        <f t="shared" si="0"/>
        <v>0</v>
      </c>
      <c r="H190" s="172"/>
      <c r="I190" s="173">
        <f t="shared" si="1"/>
        <v>0</v>
      </c>
      <c r="J190" s="172"/>
      <c r="K190" s="173">
        <f t="shared" si="2"/>
        <v>0</v>
      </c>
      <c r="L190" s="173">
        <v>21</v>
      </c>
      <c r="M190" s="173">
        <f t="shared" si="3"/>
        <v>0</v>
      </c>
      <c r="N190" s="163">
        <v>0</v>
      </c>
      <c r="O190" s="163">
        <f t="shared" si="4"/>
        <v>0</v>
      </c>
      <c r="P190" s="163">
        <v>0</v>
      </c>
      <c r="Q190" s="163">
        <f t="shared" si="5"/>
        <v>0</v>
      </c>
      <c r="R190" s="163"/>
      <c r="S190" s="163"/>
      <c r="T190" s="164">
        <v>0</v>
      </c>
      <c r="U190" s="163">
        <f t="shared" si="6"/>
        <v>0</v>
      </c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138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54">
        <v>102</v>
      </c>
      <c r="B191" s="160" t="s">
        <v>357</v>
      </c>
      <c r="C191" s="195" t="s">
        <v>358</v>
      </c>
      <c r="D191" s="162" t="s">
        <v>334</v>
      </c>
      <c r="E191" s="169">
        <v>1</v>
      </c>
      <c r="F191" s="172"/>
      <c r="G191" s="173">
        <f t="shared" si="0"/>
        <v>0</v>
      </c>
      <c r="H191" s="172"/>
      <c r="I191" s="173">
        <f t="shared" si="1"/>
        <v>0</v>
      </c>
      <c r="J191" s="172"/>
      <c r="K191" s="173">
        <f t="shared" si="2"/>
        <v>0</v>
      </c>
      <c r="L191" s="173">
        <v>21</v>
      </c>
      <c r="M191" s="173">
        <f t="shared" si="3"/>
        <v>0</v>
      </c>
      <c r="N191" s="163">
        <v>0</v>
      </c>
      <c r="O191" s="163">
        <f t="shared" si="4"/>
        <v>0</v>
      </c>
      <c r="P191" s="163">
        <v>0</v>
      </c>
      <c r="Q191" s="163">
        <f t="shared" si="5"/>
        <v>0</v>
      </c>
      <c r="R191" s="163"/>
      <c r="S191" s="163"/>
      <c r="T191" s="164">
        <v>0</v>
      </c>
      <c r="U191" s="163">
        <f t="shared" si="6"/>
        <v>0</v>
      </c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138</v>
      </c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ht="22.5" outlineLevel="1" x14ac:dyDescent="0.2">
      <c r="A192" s="154">
        <v>103</v>
      </c>
      <c r="B192" s="160" t="s">
        <v>357</v>
      </c>
      <c r="C192" s="195" t="s">
        <v>359</v>
      </c>
      <c r="D192" s="162" t="s">
        <v>334</v>
      </c>
      <c r="E192" s="169">
        <v>1</v>
      </c>
      <c r="F192" s="172"/>
      <c r="G192" s="173">
        <f t="shared" si="0"/>
        <v>0</v>
      </c>
      <c r="H192" s="172"/>
      <c r="I192" s="173">
        <f t="shared" si="1"/>
        <v>0</v>
      </c>
      <c r="J192" s="172"/>
      <c r="K192" s="173">
        <f t="shared" si="2"/>
        <v>0</v>
      </c>
      <c r="L192" s="173">
        <v>21</v>
      </c>
      <c r="M192" s="173">
        <f t="shared" si="3"/>
        <v>0</v>
      </c>
      <c r="N192" s="163">
        <v>0</v>
      </c>
      <c r="O192" s="163">
        <f t="shared" si="4"/>
        <v>0</v>
      </c>
      <c r="P192" s="163">
        <v>0</v>
      </c>
      <c r="Q192" s="163">
        <f t="shared" si="5"/>
        <v>0</v>
      </c>
      <c r="R192" s="163"/>
      <c r="S192" s="163"/>
      <c r="T192" s="164">
        <v>0</v>
      </c>
      <c r="U192" s="163">
        <f t="shared" si="6"/>
        <v>0</v>
      </c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138</v>
      </c>
      <c r="AF192" s="153"/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ht="22.5" outlineLevel="1" x14ac:dyDescent="0.2">
      <c r="A193" s="154">
        <v>104</v>
      </c>
      <c r="B193" s="160" t="s">
        <v>162</v>
      </c>
      <c r="C193" s="195" t="s">
        <v>360</v>
      </c>
      <c r="D193" s="162" t="s">
        <v>334</v>
      </c>
      <c r="E193" s="169">
        <v>1</v>
      </c>
      <c r="F193" s="172"/>
      <c r="G193" s="173">
        <f t="shared" si="0"/>
        <v>0</v>
      </c>
      <c r="H193" s="172"/>
      <c r="I193" s="173">
        <f t="shared" si="1"/>
        <v>0</v>
      </c>
      <c r="J193" s="172"/>
      <c r="K193" s="173">
        <f t="shared" si="2"/>
        <v>0</v>
      </c>
      <c r="L193" s="173">
        <v>21</v>
      </c>
      <c r="M193" s="173">
        <f t="shared" si="3"/>
        <v>0</v>
      </c>
      <c r="N193" s="163">
        <v>0</v>
      </c>
      <c r="O193" s="163">
        <f t="shared" si="4"/>
        <v>0</v>
      </c>
      <c r="P193" s="163">
        <v>0</v>
      </c>
      <c r="Q193" s="163">
        <f t="shared" si="5"/>
        <v>0</v>
      </c>
      <c r="R193" s="163"/>
      <c r="S193" s="163"/>
      <c r="T193" s="164">
        <v>0</v>
      </c>
      <c r="U193" s="163">
        <f t="shared" si="6"/>
        <v>0</v>
      </c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138</v>
      </c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ht="22.5" outlineLevel="1" x14ac:dyDescent="0.2">
      <c r="A194" s="183">
        <v>105</v>
      </c>
      <c r="B194" s="184" t="s">
        <v>162</v>
      </c>
      <c r="C194" s="198" t="s">
        <v>361</v>
      </c>
      <c r="D194" s="185" t="s">
        <v>334</v>
      </c>
      <c r="E194" s="186">
        <v>1</v>
      </c>
      <c r="F194" s="187"/>
      <c r="G194" s="188">
        <f t="shared" si="0"/>
        <v>0</v>
      </c>
      <c r="H194" s="187"/>
      <c r="I194" s="188">
        <f t="shared" si="1"/>
        <v>0</v>
      </c>
      <c r="J194" s="187"/>
      <c r="K194" s="188">
        <f t="shared" si="2"/>
        <v>0</v>
      </c>
      <c r="L194" s="188">
        <v>21</v>
      </c>
      <c r="M194" s="188">
        <f t="shared" si="3"/>
        <v>0</v>
      </c>
      <c r="N194" s="189">
        <v>0</v>
      </c>
      <c r="O194" s="189">
        <f t="shared" si="4"/>
        <v>0</v>
      </c>
      <c r="P194" s="189">
        <v>0</v>
      </c>
      <c r="Q194" s="189">
        <f t="shared" si="5"/>
        <v>0</v>
      </c>
      <c r="R194" s="189"/>
      <c r="S194" s="189"/>
      <c r="T194" s="190">
        <v>0</v>
      </c>
      <c r="U194" s="189">
        <f t="shared" si="6"/>
        <v>0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138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x14ac:dyDescent="0.2">
      <c r="A195" s="6"/>
      <c r="B195" s="7" t="s">
        <v>362</v>
      </c>
      <c r="C195" s="199" t="s">
        <v>362</v>
      </c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AC195">
        <v>15</v>
      </c>
      <c r="AD195">
        <v>21</v>
      </c>
    </row>
    <row r="196" spans="1:60" x14ac:dyDescent="0.2">
      <c r="A196" s="191"/>
      <c r="B196" s="192">
        <v>26</v>
      </c>
      <c r="C196" s="200" t="s">
        <v>362</v>
      </c>
      <c r="D196" s="193"/>
      <c r="E196" s="193"/>
      <c r="F196" s="193"/>
      <c r="G196" s="194">
        <f>G8+G21+G45+G64+G78+G82+G84+G94+G106+G108+G110+G112+G115+G120+G123+G131+G135+G141+G145+G149+G155+G159+G164+G166+G168+G172</f>
        <v>0</v>
      </c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AC196">
        <f>SUMIF(L7:L194,AC195,G7:G194)</f>
        <v>0</v>
      </c>
      <c r="AD196">
        <f>SUMIF(L7:L194,AD195,G7:G194)</f>
        <v>0</v>
      </c>
      <c r="AE196" t="s">
        <v>363</v>
      </c>
    </row>
    <row r="197" spans="1:60" x14ac:dyDescent="0.2">
      <c r="A197" s="6"/>
      <c r="B197" s="7" t="s">
        <v>362</v>
      </c>
      <c r="C197" s="199" t="s">
        <v>362</v>
      </c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60" x14ac:dyDescent="0.2">
      <c r="A198" s="6"/>
      <c r="B198" s="7" t="s">
        <v>362</v>
      </c>
      <c r="C198" s="199" t="s">
        <v>362</v>
      </c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spans="1:60" x14ac:dyDescent="0.2">
      <c r="A199" s="273">
        <v>33</v>
      </c>
      <c r="B199" s="273"/>
      <c r="C199" s="274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spans="1:60" x14ac:dyDescent="0.2">
      <c r="A200" s="254"/>
      <c r="B200" s="255"/>
      <c r="C200" s="256"/>
      <c r="D200" s="255"/>
      <c r="E200" s="255"/>
      <c r="F200" s="255"/>
      <c r="G200" s="257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AE200" t="s">
        <v>364</v>
      </c>
    </row>
    <row r="201" spans="1:60" x14ac:dyDescent="0.2">
      <c r="A201" s="258"/>
      <c r="B201" s="259"/>
      <c r="C201" s="260"/>
      <c r="D201" s="259"/>
      <c r="E201" s="259"/>
      <c r="F201" s="259"/>
      <c r="G201" s="261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60" x14ac:dyDescent="0.2">
      <c r="A202" s="258"/>
      <c r="B202" s="259"/>
      <c r="C202" s="260"/>
      <c r="D202" s="259"/>
      <c r="E202" s="259"/>
      <c r="F202" s="259"/>
      <c r="G202" s="261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spans="1:60" x14ac:dyDescent="0.2">
      <c r="A203" s="258"/>
      <c r="B203" s="259"/>
      <c r="C203" s="260"/>
      <c r="D203" s="259"/>
      <c r="E203" s="259"/>
      <c r="F203" s="259"/>
      <c r="G203" s="261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spans="1:60" x14ac:dyDescent="0.2">
      <c r="A204" s="262"/>
      <c r="B204" s="263"/>
      <c r="C204" s="264"/>
      <c r="D204" s="263"/>
      <c r="E204" s="263"/>
      <c r="F204" s="263"/>
      <c r="G204" s="265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spans="1:60" x14ac:dyDescent="0.2">
      <c r="A205" s="6"/>
      <c r="B205" s="7" t="s">
        <v>362</v>
      </c>
      <c r="C205" s="199" t="s">
        <v>362</v>
      </c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 spans="1:60" x14ac:dyDescent="0.2">
      <c r="C206" s="201"/>
      <c r="AE206" t="s">
        <v>365</v>
      </c>
    </row>
  </sheetData>
  <mergeCells count="6">
    <mergeCell ref="A200:G204"/>
    <mergeCell ref="A1:G1"/>
    <mergeCell ref="C2:G2"/>
    <mergeCell ref="C3:G3"/>
    <mergeCell ref="C4:G4"/>
    <mergeCell ref="A199:C19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42072</dc:creator>
  <cp:lastModifiedBy>admin</cp:lastModifiedBy>
  <cp:lastPrinted>2014-02-28T09:52:57Z</cp:lastPrinted>
  <dcterms:created xsi:type="dcterms:W3CDTF">2009-04-08T07:15:50Z</dcterms:created>
  <dcterms:modified xsi:type="dcterms:W3CDTF">2019-09-27T10:06:51Z</dcterms:modified>
</cp:coreProperties>
</file>